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90" windowWidth="15480" windowHeight="6915" activeTab="1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'!$A$1:$P$103</definedName>
  </definedNames>
  <calcPr fullCalcOnLoad="1"/>
</workbook>
</file>

<file path=xl/sharedStrings.xml><?xml version="1.0" encoding="utf-8"?>
<sst xmlns="http://schemas.openxmlformats.org/spreadsheetml/2006/main" count="304" uniqueCount="224">
  <si>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</si>
  <si>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</si>
  <si>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</si>
  <si>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</si>
  <si>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</si>
  <si>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</si>
  <si>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</si>
  <si>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</si>
  <si>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</si>
  <si>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</si>
  <si>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</si>
  <si>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</si>
  <si>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</si>
  <si>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</si>
  <si>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</si>
  <si>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</si>
  <si>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</si>
  <si>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</si>
  <si>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</si>
  <si>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</si>
  <si>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</si>
  <si>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</si>
  <si>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</si>
  <si>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</si>
  <si>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</si>
  <si>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</si>
  <si>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</si>
  <si>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</si>
  <si>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</si>
  <si>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</si>
  <si>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</si>
  <si>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</si>
  <si>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</si>
  <si>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</si>
  <si>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</si>
  <si>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</si>
  <si>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</si>
  <si>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</si>
  <si>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</si>
  <si>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</si>
  <si>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</si>
  <si>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 xml:space="preserve"> Кількість курсових робіт</t>
  </si>
  <si>
    <t>обов'язкові</t>
  </si>
  <si>
    <t>№ з/п</t>
  </si>
  <si>
    <t>Кількість аудиторних годин за семестрами</t>
  </si>
  <si>
    <t>кількість тижнів у семестрі</t>
  </si>
  <si>
    <t>Т</t>
  </si>
  <si>
    <t>С</t>
  </si>
  <si>
    <t>К</t>
  </si>
  <si>
    <t>П</t>
  </si>
  <si>
    <t>Д</t>
  </si>
  <si>
    <t>Переддипломна</t>
  </si>
  <si>
    <t>90 годин*</t>
  </si>
  <si>
    <t>Разом п. 1.1</t>
  </si>
  <si>
    <t>практич.</t>
  </si>
  <si>
    <t>1.1.1</t>
  </si>
  <si>
    <t>1.1.2</t>
  </si>
  <si>
    <t>1.1.3</t>
  </si>
  <si>
    <t>Іноземна мова (за професійним спрямуванням)</t>
  </si>
  <si>
    <t>Переддипломна практика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</si>
  <si>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</si>
  <si>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</si>
  <si>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</si>
  <si>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</si>
  <si>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</si>
  <si>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</si>
  <si>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 xml:space="preserve">Кваліфікація: магістр з галузевого машинобудування </t>
  </si>
  <si>
    <t>А</t>
  </si>
  <si>
    <t>Науково-дослідна</t>
  </si>
  <si>
    <t>Інтелектуальна власність</t>
  </si>
  <si>
    <t>Високі технології в машинобудуванні</t>
  </si>
  <si>
    <t>Дослідження та випробування верстатів і верстатних комплексів</t>
  </si>
  <si>
    <t>Т/П</t>
  </si>
  <si>
    <t>Охорона праці в галузі та цивільний захист</t>
  </si>
  <si>
    <t xml:space="preserve">Науково-дослідна практика </t>
  </si>
  <si>
    <r>
      <t xml:space="preserve">підготовки: </t>
    </r>
    <r>
      <rPr>
        <b/>
        <sz val="16"/>
        <rFont val="Times New Roman"/>
        <family val="1"/>
      </rPr>
      <t>магістра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</si>
  <si>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</si>
  <si>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t>НАЗВА НАВЧАЛЬНОЇ ДИСЦИПЛІНИ</t>
  </si>
  <si>
    <t>Кількість кредитів ЄКТС</t>
  </si>
  <si>
    <t>Кваліфікаційна робота магістра</t>
  </si>
  <si>
    <t>1.1.1.1</t>
  </si>
  <si>
    <t>1.1.1.2</t>
  </si>
  <si>
    <t>Динаміка підйомно-транспортних, будівельних і дорожніх машин</t>
  </si>
  <si>
    <t xml:space="preserve">Загальна кількість </t>
  </si>
  <si>
    <t xml:space="preserve">Кількість годин на тиждень </t>
  </si>
  <si>
    <t xml:space="preserve"> Кількість екзаменів</t>
  </si>
  <si>
    <t>Кількість заліків</t>
  </si>
  <si>
    <t>Зав. кафедри ПТМ</t>
  </si>
  <si>
    <t>М. Ю. Дорохов</t>
  </si>
  <si>
    <t>1.4.1</t>
  </si>
  <si>
    <t>Разом п. 1.4</t>
  </si>
  <si>
    <t>2.1.1</t>
  </si>
  <si>
    <t>2.1.2</t>
  </si>
  <si>
    <t>1.2.1</t>
  </si>
  <si>
    <t>Разом п. 1.2</t>
  </si>
  <si>
    <t>Разом п. 2.1</t>
  </si>
  <si>
    <t>Основи сучасних теорій управління якістю технологічних систем</t>
  </si>
  <si>
    <t xml:space="preserve">Разом вибіркові компоненти освітньої програми </t>
  </si>
  <si>
    <t xml:space="preserve">Разом обов'язкові компоненти освітньої програми </t>
  </si>
  <si>
    <t>Разом п. 1.3</t>
  </si>
  <si>
    <t>Теоретичні основи та практичні аспекти нанотехнологій</t>
  </si>
  <si>
    <t>2.2.1</t>
  </si>
  <si>
    <t>2.2.2</t>
  </si>
  <si>
    <t>Моделювання робочих процесів та експериментальні методи досліджень підйомно-транспортних, будівельних і дорожніх машин</t>
  </si>
  <si>
    <t>Мехатронні системи</t>
  </si>
  <si>
    <t>Спеціальні крани</t>
  </si>
  <si>
    <t>2.2.3</t>
  </si>
  <si>
    <t>2.2.4</t>
  </si>
  <si>
    <t>Надійність, ремонт та монтаж обладнання</t>
  </si>
  <si>
    <t>2.2.5</t>
  </si>
  <si>
    <t>2.2.6</t>
  </si>
  <si>
    <t>2.1 Цикл загальної підготовки</t>
  </si>
  <si>
    <t>1.3.1</t>
  </si>
  <si>
    <t>1.3.2</t>
  </si>
  <si>
    <t>2.2.2.1</t>
  </si>
  <si>
    <t>2.2.2.2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</si>
  <si>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</si>
  <si>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</si>
  <si>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</si>
  <si>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</si>
  <si>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</si>
  <si>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</si>
  <si>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</si>
  <si>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</si>
  <si>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</si>
  <si>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Разом п. 2.2</t>
  </si>
  <si>
    <t>Зав. кафедри АММО</t>
  </si>
  <si>
    <t>Е. П. Грибков</t>
  </si>
  <si>
    <t xml:space="preserve">         (Ковальов В. Д.)</t>
  </si>
  <si>
    <t>2.1.3</t>
  </si>
  <si>
    <t>№</t>
  </si>
  <si>
    <t>Форма</t>
  </si>
  <si>
    <t>Екзамена-ційна сесія</t>
  </si>
  <si>
    <t>1.2.2</t>
  </si>
  <si>
    <t>Математичне моделювання та оптимізація в галузевому машинобудуванні</t>
  </si>
  <si>
    <t>Працевлаштування та ділова кар'єра</t>
  </si>
  <si>
    <t>1.1 Цикл загальної підготовки</t>
  </si>
  <si>
    <t>Стандартизація та сертифікація в галузевому машинобудуванні</t>
  </si>
  <si>
    <t>2.2.3.1</t>
  </si>
  <si>
    <t>2.2.3.2</t>
  </si>
  <si>
    <t>Динаміка та міцність металургійних машин</t>
  </si>
  <si>
    <t>2.2.12.2</t>
  </si>
  <si>
    <t>2.2.12.1</t>
  </si>
  <si>
    <t>Механічне обладнання металургійних заводів</t>
  </si>
  <si>
    <t>1, 1, 1, 2</t>
  </si>
  <si>
    <t>проєкти</t>
  </si>
  <si>
    <t>Автоматизоване проєктування виробів медичного призначення</t>
  </si>
  <si>
    <t>Автоматизоване проєктування верстатів</t>
  </si>
  <si>
    <t>Автоматизоване проєктування інструментів</t>
  </si>
  <si>
    <t>2.2.4.1</t>
  </si>
  <si>
    <t>2.2.4.2</t>
  </si>
  <si>
    <t>Автоматизоване проєктування підйомно-транспортних машин</t>
  </si>
  <si>
    <t>1, 2</t>
  </si>
  <si>
    <t xml:space="preserve">Фізичне виховання </t>
  </si>
  <si>
    <t>1 ф*, 2дф*</t>
  </si>
  <si>
    <t>с*</t>
  </si>
  <si>
    <t>* Примітки: КРМ – захист кваліфікаційної роботи магістра; ф – факультатив; д – диференційований залік; с – секційні заняття; кількість заліків наведена без урахування факультативних дисциплін</t>
  </si>
  <si>
    <t>Частка кредитів ЄКТС у відсотках</t>
  </si>
  <si>
    <t>Кількість кредитів ЄКТС за курсами</t>
  </si>
  <si>
    <t>Позначення: Т – теоретичне навчання; С – екзаменаційна сесія; П – практика; Д – виконання кваліфікаційної роботи магістра; А – захист кваліфікаційної роботи магістра; К – канікули</t>
  </si>
  <si>
    <t>на основі першого (бакалаврського) рівня вищої освіти</t>
  </si>
  <si>
    <t>Дисципліна з інших ОП ДДМА</t>
  </si>
  <si>
    <t>Дисципліни вільного вибору (1, 2 семестри)</t>
  </si>
  <si>
    <t>Автоматизоване проєктування верстатів (курсова робота)</t>
  </si>
  <si>
    <t>Автоматизоване проєктування виробів медичного призначення (курсова робота)</t>
  </si>
  <si>
    <t>Автоматизоване проєктування інструментів (курсова робота)</t>
  </si>
  <si>
    <t>Автоматизоване проєктування підйомно-транспортних машин (курсова робота)</t>
  </si>
  <si>
    <t>Механічне обладнання металургійних заводів (курсова робота)</t>
  </si>
  <si>
    <t>Мехатронні системи (курсова робота)</t>
  </si>
  <si>
    <t>Моделювання робочих процесів та експериментальні методи досліджень підйомно-транспортних, будівельних і дорожніх машин (курсова робота)</t>
  </si>
  <si>
    <t>Надійність, ремонт та монтаж обладнання (курсова робота)</t>
  </si>
  <si>
    <t>Спеціальні крани (курсова робота)</t>
  </si>
  <si>
    <t>Українська мова як іноземна (для іноземних громадян та осіб без громадянства)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</si>
  <si>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</si>
  <si>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t>2.2.15.1</t>
  </si>
  <si>
    <t>2.2.15.2</t>
  </si>
  <si>
    <t>2.2.16</t>
  </si>
  <si>
    <t>Промисловий транспорт</t>
  </si>
  <si>
    <t>Кількість курсових проєктів</t>
  </si>
  <si>
    <t>Роботи та маніпулятори</t>
  </si>
  <si>
    <t>Дисципліна вільного вибору (2 семестр)</t>
  </si>
  <si>
    <r>
      <t xml:space="preserve">форма навчання: </t>
    </r>
    <r>
      <rPr>
        <b/>
        <sz val="16"/>
        <rFont val="Times New Roman"/>
        <family val="1"/>
      </rPr>
      <t>денна</t>
    </r>
  </si>
  <si>
    <t>(набір 2021 року)</t>
  </si>
  <si>
    <t>Виконання кваліфіка-ційної роботи магістра</t>
  </si>
  <si>
    <t>Захист кваліфіка-ційної роботи магістра</t>
  </si>
  <si>
    <t>5 + 90 годин</t>
  </si>
  <si>
    <t>Примітка. *1 день на тиждень (15 тижнів)</t>
  </si>
  <si>
    <t>1.2 Цикл професійної підготовки</t>
  </si>
  <si>
    <t>2.2 Цикл професійної підготовки</t>
  </si>
  <si>
    <t>І ГРАФІК ОСВІТНЬОГО ПРОЦЕСУ</t>
  </si>
  <si>
    <t xml:space="preserve">       II ЗВЕДЕНІ ДАНІ ПРО БЮДЖЕТ ЧАСУ, тижні  </t>
  </si>
  <si>
    <t xml:space="preserve">ІІІ ПРАКТИКА </t>
  </si>
  <si>
    <t>IV АТЕСТАЦІЯ</t>
  </si>
  <si>
    <t xml:space="preserve">V ПЛАН ОСВІТНЬОГО ПРОЦЕСУ НА 2021/2022 НАВЧАЛЬНИЙ РІК         НАБІР 2021 РОКУ                              </t>
  </si>
  <si>
    <t>1 ОБОВ'ЯЗКОВІ НАВЧАЛЬНІ ДИСЦИПЛІНИ</t>
  </si>
  <si>
    <t>2 ДИСЦИПЛІНИ ВІЛЬНОГО ВИБОРУ</t>
  </si>
  <si>
    <r>
      <t xml:space="preserve">освітньо-професійна програма: </t>
    </r>
    <r>
      <rPr>
        <b/>
        <sz val="16"/>
        <rFont val="Times New Roman"/>
        <family val="1"/>
      </rPr>
      <t>"Галузеве машинобудування"</t>
    </r>
  </si>
  <si>
    <t>Строк навчання – 1 рік 4 місяці</t>
  </si>
  <si>
    <t>1.3 Практична підготовка</t>
  </si>
  <si>
    <t>1.4 Атестація</t>
  </si>
  <si>
    <t>3 КРМ*</t>
  </si>
  <si>
    <t>Наукова робота та принципи її організації</t>
  </si>
  <si>
    <t>1.1.4</t>
  </si>
  <si>
    <t>CAD\CAM-системи</t>
  </si>
  <si>
    <t>2.2.5.1</t>
  </si>
  <si>
    <t>2.2.5.2</t>
  </si>
  <si>
    <t>Комп’ютерне моделювання і оптимальне проєктування підйомно-транспортних, будівельних і дорожніх машин</t>
  </si>
  <si>
    <t>Комп’ютерне моделювання і проєктування у важкому машинобудуванні</t>
  </si>
  <si>
    <t>2.2.12.3</t>
  </si>
  <si>
    <t>2.2.14.1</t>
  </si>
  <si>
    <t>2.2.14.2</t>
  </si>
  <si>
    <t>2.2.13.1</t>
  </si>
  <si>
    <t>2.2.13.2</t>
  </si>
  <si>
    <t>2.2.17</t>
  </si>
  <si>
    <t>2.2.18</t>
  </si>
  <si>
    <t>2.2.18.1</t>
  </si>
  <si>
    <t>2.2.18.2</t>
  </si>
  <si>
    <t>2.2.19</t>
  </si>
  <si>
    <t>2.2.20</t>
  </si>
  <si>
    <t>Транспортно-логістичні системи</t>
  </si>
  <si>
    <t>вибіркові</t>
  </si>
  <si>
    <t>НАВЧАЛЬНІ ДИСЦИПЛІНИ, ЩО ВИВЧАЮТЬСЯ ПОНАД НОРМАТИВНУ КІЛЬКІСТЬ КРЕДИТІВ ЄКТС (90 КРЕДИТІВ)</t>
  </si>
  <si>
    <t>протокол № 10</t>
  </si>
  <si>
    <t>" 29 "  квітня   2021 р.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</si>
</sst>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#,##0;\-* #,##0_-;\ 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sz val="20"/>
      <name val="Arial Cyr"/>
      <family val="2"/>
    </font>
    <font>
      <b/>
      <sz val="16"/>
      <name val="Times New Roman Cyr"/>
      <family val="0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sz val="16"/>
      <color indexed="8"/>
      <name val="Calibri"/>
      <family val="2"/>
    </font>
    <font>
      <sz val="8"/>
      <name val="Calibri"/>
      <family val="2"/>
    </font>
    <font>
      <b/>
      <sz val="2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>
        <color indexed="63"/>
      </right>
      <top/>
      <bottom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/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>
        <color indexed="63"/>
      </top>
      <bottom style="thin">
        <color indexed="8"/>
      </bottom>
    </border>
    <border>
      <left/>
      <right style="medium"/>
      <top style="thin"/>
      <bottom/>
    </border>
    <border>
      <left>
        <color indexed="63"/>
      </left>
      <right style="medium"/>
      <top style="thin">
        <color indexed="8"/>
      </top>
      <bottom style="medium"/>
    </border>
    <border>
      <left/>
      <right style="medium"/>
      <top>
        <color indexed="63"/>
      </top>
      <bottom style="thin">
        <color indexed="8"/>
      </bottom>
    </border>
    <border>
      <left/>
      <right style="medium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61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6" fillId="0" borderId="0" xfId="53" applyNumberFormat="1" applyFont="1" applyFill="1" applyBorder="1" applyAlignment="1" applyProtection="1">
      <alignment vertical="center"/>
      <protection/>
    </xf>
    <xf numFmtId="175" fontId="23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23" fillId="32" borderId="0" xfId="53" applyNumberFormat="1" applyFont="1" applyFill="1" applyBorder="1" applyAlignment="1" applyProtection="1">
      <alignment vertical="center"/>
      <protection/>
    </xf>
    <xf numFmtId="175" fontId="23" fillId="32" borderId="0" xfId="53" applyNumberFormat="1" applyFont="1" applyFill="1" applyBorder="1" applyAlignment="1" applyProtection="1">
      <alignment horizontal="center" vertical="center" wrapText="1"/>
      <protection/>
    </xf>
    <xf numFmtId="0" fontId="23" fillId="32" borderId="0" xfId="53" applyNumberFormat="1" applyFont="1" applyFill="1" applyBorder="1" applyAlignment="1" applyProtection="1">
      <alignment horizontal="center" vertical="center" wrapText="1"/>
      <protection/>
    </xf>
    <xf numFmtId="1" fontId="22" fillId="0" borderId="0" xfId="53" applyNumberFormat="1" applyFont="1" applyFill="1" applyBorder="1" applyAlignment="1">
      <alignment horizontal="center" vertical="center" wrapText="1"/>
      <protection/>
    </xf>
    <xf numFmtId="1" fontId="10" fillId="32" borderId="0" xfId="53" applyNumberFormat="1" applyFont="1" applyFill="1" applyBorder="1" applyAlignment="1">
      <alignment horizontal="center" vertical="center" wrapText="1"/>
      <protection/>
    </xf>
    <xf numFmtId="174" fontId="26" fillId="0" borderId="0" xfId="53" applyNumberFormat="1" applyFont="1" applyFill="1" applyBorder="1" applyAlignment="1" applyProtection="1">
      <alignment horizontal="center" vertical="center"/>
      <protection/>
    </xf>
    <xf numFmtId="185" fontId="6" fillId="0" borderId="0" xfId="53" applyNumberFormat="1" applyFont="1" applyFill="1" applyBorder="1" applyAlignment="1" applyProtection="1">
      <alignment vertical="center"/>
      <protection/>
    </xf>
    <xf numFmtId="174" fontId="10" fillId="0" borderId="12" xfId="53" applyNumberFormat="1" applyFont="1" applyFill="1" applyBorder="1" applyAlignment="1">
      <alignment horizontal="center" vertical="center" wrapText="1"/>
      <protection/>
    </xf>
    <xf numFmtId="173" fontId="23" fillId="32" borderId="0" xfId="53" applyNumberFormat="1" applyFont="1" applyFill="1" applyBorder="1" applyAlignment="1" applyProtection="1">
      <alignment vertical="center"/>
      <protection/>
    </xf>
    <xf numFmtId="1" fontId="10" fillId="0" borderId="13" xfId="53" applyNumberFormat="1" applyFont="1" applyFill="1" applyBorder="1" applyAlignment="1">
      <alignment horizontal="center" vertical="center" wrapText="1"/>
      <protection/>
    </xf>
    <xf numFmtId="1" fontId="10" fillId="0" borderId="14" xfId="53" applyNumberFormat="1" applyFont="1" applyFill="1" applyBorder="1" applyAlignment="1">
      <alignment horizontal="center" vertical="center" wrapText="1"/>
      <protection/>
    </xf>
    <xf numFmtId="1" fontId="10" fillId="0" borderId="15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 applyProtection="1">
      <alignment vertical="center"/>
      <protection/>
    </xf>
    <xf numFmtId="1" fontId="10" fillId="0" borderId="12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left" vertical="center" wrapText="1"/>
      <protection/>
    </xf>
    <xf numFmtId="174" fontId="6" fillId="0" borderId="0" xfId="53" applyNumberFormat="1" applyFont="1" applyFill="1" applyBorder="1" applyAlignment="1" applyProtection="1">
      <alignment vertical="center"/>
      <protection/>
    </xf>
    <xf numFmtId="0" fontId="6" fillId="0" borderId="14" xfId="53" applyNumberFormat="1" applyFont="1" applyFill="1" applyBorder="1" applyAlignment="1" applyProtection="1">
      <alignment horizontal="center" vertical="center"/>
      <protection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12" xfId="53" applyNumberFormat="1" applyFont="1" applyFill="1" applyBorder="1" applyAlignment="1" applyProtection="1">
      <alignment horizontal="center" vertical="center"/>
      <protection/>
    </xf>
    <xf numFmtId="0" fontId="6" fillId="0" borderId="18" xfId="53" applyNumberFormat="1" applyFont="1" applyFill="1" applyBorder="1" applyAlignment="1" applyProtection="1">
      <alignment horizontal="center" vertical="center"/>
      <protection/>
    </xf>
    <xf numFmtId="0" fontId="6" fillId="0" borderId="15" xfId="53" applyNumberFormat="1" applyFont="1" applyFill="1" applyBorder="1" applyAlignment="1" applyProtection="1">
      <alignment horizontal="center" vertical="center"/>
      <protection/>
    </xf>
    <xf numFmtId="0" fontId="6" fillId="0" borderId="19" xfId="53" applyNumberFormat="1" applyFont="1" applyFill="1" applyBorder="1" applyAlignment="1" applyProtection="1">
      <alignment horizontal="center" vertical="center"/>
      <protection/>
    </xf>
    <xf numFmtId="173" fontId="10" fillId="0" borderId="20" xfId="53" applyNumberFormat="1" applyFont="1" applyFill="1" applyBorder="1" applyAlignment="1" applyProtection="1">
      <alignment horizontal="center" vertical="center"/>
      <protection/>
    </xf>
    <xf numFmtId="176" fontId="10" fillId="0" borderId="20" xfId="53" applyNumberFormat="1" applyFont="1" applyFill="1" applyBorder="1" applyAlignment="1" applyProtection="1">
      <alignment horizontal="center" vertical="center"/>
      <protection/>
    </xf>
    <xf numFmtId="176" fontId="10" fillId="0" borderId="21" xfId="53" applyNumberFormat="1" applyFont="1" applyFill="1" applyBorder="1" applyAlignment="1" applyProtection="1">
      <alignment horizontal="center" vertical="center"/>
      <protection/>
    </xf>
    <xf numFmtId="176" fontId="10" fillId="0" borderId="11" xfId="53" applyNumberFormat="1" applyFont="1" applyFill="1" applyBorder="1" applyAlignment="1" applyProtection="1">
      <alignment horizontal="center" vertical="center"/>
      <protection/>
    </xf>
    <xf numFmtId="176" fontId="10" fillId="0" borderId="22" xfId="5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23" xfId="0" applyFont="1" applyFill="1" applyBorder="1" applyAlignment="1" applyProtection="1">
      <alignment horizontal="right" vertical="center"/>
      <protection/>
    </xf>
    <xf numFmtId="0" fontId="12" fillId="0" borderId="23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75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75" fontId="23" fillId="0" borderId="0" xfId="53" applyNumberFormat="1" applyFont="1" applyFill="1" applyBorder="1" applyAlignment="1" applyProtection="1">
      <alignment horizontal="center" vertical="center" wrapText="1"/>
      <protection/>
    </xf>
    <xf numFmtId="0" fontId="2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175" fontId="6" fillId="0" borderId="24" xfId="53" applyNumberFormat="1" applyFont="1" applyFill="1" applyBorder="1" applyAlignment="1" applyProtection="1">
      <alignment horizontal="center" vertical="center"/>
      <protection/>
    </xf>
    <xf numFmtId="175" fontId="6" fillId="0" borderId="20" xfId="53" applyNumberFormat="1" applyFont="1" applyFill="1" applyBorder="1" applyAlignment="1" applyProtection="1">
      <alignment horizontal="left" vertical="center"/>
      <protection/>
    </xf>
    <xf numFmtId="175" fontId="10" fillId="0" borderId="10" xfId="53" applyNumberFormat="1" applyFont="1" applyFill="1" applyBorder="1" applyAlignment="1" applyProtection="1">
      <alignment horizontal="right" vertical="center"/>
      <protection/>
    </xf>
    <xf numFmtId="175" fontId="6" fillId="0" borderId="11" xfId="53" applyNumberFormat="1" applyFont="1" applyFill="1" applyBorder="1" applyAlignment="1" applyProtection="1">
      <alignment horizontal="center" vertical="center"/>
      <protection/>
    </xf>
    <xf numFmtId="175" fontId="10" fillId="0" borderId="11" xfId="53" applyNumberFormat="1" applyFont="1" applyFill="1" applyBorder="1" applyAlignment="1" applyProtection="1">
      <alignment horizontal="center" vertical="center"/>
      <protection/>
    </xf>
    <xf numFmtId="174" fontId="6" fillId="0" borderId="10" xfId="53" applyNumberFormat="1" applyFont="1" applyFill="1" applyBorder="1" applyAlignment="1" applyProtection="1">
      <alignment horizontal="center" vertical="center" wrapText="1"/>
      <protection/>
    </xf>
    <xf numFmtId="174" fontId="6" fillId="0" borderId="22" xfId="53" applyNumberFormat="1" applyFont="1" applyFill="1" applyBorder="1" applyAlignment="1" applyProtection="1">
      <alignment horizontal="center" vertical="center" wrapText="1"/>
      <protection/>
    </xf>
    <xf numFmtId="175" fontId="10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175" fontId="10" fillId="0" borderId="21" xfId="53" applyNumberFormat="1" applyFont="1" applyFill="1" applyBorder="1" applyAlignment="1" applyProtection="1">
      <alignment horizontal="center" vertical="center"/>
      <protection/>
    </xf>
    <xf numFmtId="175" fontId="6" fillId="0" borderId="26" xfId="53" applyNumberFormat="1" applyFont="1" applyFill="1" applyBorder="1" applyAlignment="1" applyProtection="1">
      <alignment horizontal="center" vertical="center"/>
      <protection/>
    </xf>
    <xf numFmtId="175" fontId="10" fillId="0" borderId="20" xfId="53" applyNumberFormat="1" applyFont="1" applyFill="1" applyBorder="1" applyAlignment="1" applyProtection="1">
      <alignment horizontal="center" vertical="center"/>
      <protection/>
    </xf>
    <xf numFmtId="174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1" fontId="6" fillId="0" borderId="27" xfId="53" applyNumberFormat="1" applyFont="1" applyFill="1" applyBorder="1" applyAlignment="1" applyProtection="1">
      <alignment horizontal="center" vertical="center"/>
      <protection/>
    </xf>
    <xf numFmtId="175" fontId="6" fillId="0" borderId="25" xfId="53" applyNumberFormat="1" applyFont="1" applyFill="1" applyBorder="1" applyAlignment="1" applyProtection="1">
      <alignment horizontal="center" vertical="center"/>
      <protection/>
    </xf>
    <xf numFmtId="1" fontId="6" fillId="0" borderId="26" xfId="53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13" fillId="0" borderId="0" xfId="52" applyFont="1" applyFill="1">
      <alignment/>
      <protection/>
    </xf>
    <xf numFmtId="0" fontId="0" fillId="0" borderId="0" xfId="0" applyFill="1" applyBorder="1" applyAlignment="1">
      <alignment horizontal="left" vertical="center"/>
    </xf>
    <xf numFmtId="0" fontId="6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53" applyNumberFormat="1" applyFont="1" applyFill="1" applyBorder="1" applyAlignment="1" applyProtection="1">
      <alignment horizontal="center" vertical="center"/>
      <protection/>
    </xf>
    <xf numFmtId="174" fontId="6" fillId="0" borderId="0" xfId="53" applyNumberFormat="1" applyFont="1" applyFill="1" applyBorder="1" applyAlignment="1" applyProtection="1">
      <alignment horizontal="center" vertical="center"/>
      <protection/>
    </xf>
    <xf numFmtId="49" fontId="6" fillId="0" borderId="20" xfId="53" applyNumberFormat="1" applyFont="1" applyFill="1" applyBorder="1" applyAlignment="1" applyProtection="1">
      <alignment horizontal="center" vertical="center"/>
      <protection/>
    </xf>
    <xf numFmtId="176" fontId="6" fillId="0" borderId="42" xfId="53" applyNumberFormat="1" applyFont="1" applyFill="1" applyBorder="1" applyAlignment="1" applyProtection="1">
      <alignment vertical="center" wrapText="1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6" fillId="0" borderId="11" xfId="53" applyNumberFormat="1" applyFont="1" applyFill="1" applyBorder="1" applyAlignment="1" applyProtection="1">
      <alignment horizontal="center" vertical="center"/>
      <protection/>
    </xf>
    <xf numFmtId="176" fontId="6" fillId="0" borderId="32" xfId="53" applyNumberFormat="1" applyFont="1" applyFill="1" applyBorder="1" applyAlignment="1" applyProtection="1">
      <alignment horizontal="center" vertical="center"/>
      <protection/>
    </xf>
    <xf numFmtId="176" fontId="10" fillId="0" borderId="10" xfId="53" applyNumberFormat="1" applyFont="1" applyFill="1" applyBorder="1" applyAlignment="1" applyProtection="1">
      <alignment horizontal="center" vertical="center"/>
      <protection/>
    </xf>
    <xf numFmtId="176" fontId="10" fillId="0" borderId="32" xfId="53" applyNumberFormat="1" applyFont="1" applyFill="1" applyBorder="1" applyAlignment="1" applyProtection="1">
      <alignment horizontal="center" vertical="center"/>
      <protection/>
    </xf>
    <xf numFmtId="49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4" xfId="53" applyNumberFormat="1" applyFont="1" applyFill="1" applyBorder="1" applyAlignment="1" applyProtection="1">
      <alignment horizontal="center" vertical="center"/>
      <protection/>
    </xf>
    <xf numFmtId="176" fontId="6" fillId="0" borderId="45" xfId="53" applyNumberFormat="1" applyFont="1" applyFill="1" applyBorder="1" applyAlignment="1" applyProtection="1">
      <alignment horizontal="center" vertical="center"/>
      <protection/>
    </xf>
    <xf numFmtId="176" fontId="6" fillId="0" borderId="46" xfId="53" applyNumberFormat="1" applyFont="1" applyFill="1" applyBorder="1" applyAlignment="1" applyProtection="1">
      <alignment horizontal="center" vertical="center"/>
      <protection/>
    </xf>
    <xf numFmtId="173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7" xfId="53" applyNumberFormat="1" applyFont="1" applyFill="1" applyBorder="1" applyAlignment="1" applyProtection="1">
      <alignment horizontal="center" vertical="center"/>
      <protection/>
    </xf>
    <xf numFmtId="176" fontId="6" fillId="0" borderId="48" xfId="53" applyNumberFormat="1" applyFont="1" applyFill="1" applyBorder="1" applyAlignment="1" applyProtection="1">
      <alignment horizontal="center" vertical="center"/>
      <protection/>
    </xf>
    <xf numFmtId="49" fontId="6" fillId="0" borderId="49" xfId="0" applyNumberFormat="1" applyFont="1" applyFill="1" applyBorder="1" applyAlignment="1" applyProtection="1">
      <alignment horizontal="center" vertical="center"/>
      <protection/>
    </xf>
    <xf numFmtId="49" fontId="6" fillId="0" borderId="50" xfId="53" applyNumberFormat="1" applyFont="1" applyFill="1" applyBorder="1" applyAlignment="1">
      <alignment vertical="center" wrapText="1"/>
      <protection/>
    </xf>
    <xf numFmtId="0" fontId="6" fillId="0" borderId="51" xfId="53" applyFont="1" applyFill="1" applyBorder="1" applyAlignment="1">
      <alignment horizontal="center" vertical="center" wrapText="1"/>
      <protection/>
    </xf>
    <xf numFmtId="0" fontId="6" fillId="0" borderId="52" xfId="53" applyNumberFormat="1" applyFont="1" applyFill="1" applyBorder="1" applyAlignment="1">
      <alignment horizontal="center" vertical="center" wrapText="1"/>
      <protection/>
    </xf>
    <xf numFmtId="49" fontId="6" fillId="0" borderId="53" xfId="53" applyNumberFormat="1" applyFont="1" applyFill="1" applyBorder="1" applyAlignment="1">
      <alignment horizontal="center" vertical="center" wrapText="1"/>
      <protection/>
    </xf>
    <xf numFmtId="175" fontId="6" fillId="0" borderId="54" xfId="53" applyNumberFormat="1" applyFont="1" applyFill="1" applyBorder="1" applyAlignment="1" applyProtection="1">
      <alignment horizontal="center" vertical="center" wrapText="1"/>
      <protection/>
    </xf>
    <xf numFmtId="174" fontId="10" fillId="0" borderId="55" xfId="53" applyNumberFormat="1" applyFont="1" applyFill="1" applyBorder="1" applyAlignment="1" applyProtection="1">
      <alignment horizontal="center" vertical="center"/>
      <protection/>
    </xf>
    <xf numFmtId="1" fontId="10" fillId="0" borderId="50" xfId="53" applyNumberFormat="1" applyFont="1" applyFill="1" applyBorder="1" applyAlignment="1" applyProtection="1">
      <alignment horizontal="center" vertical="center"/>
      <protection/>
    </xf>
    <xf numFmtId="1" fontId="10" fillId="0" borderId="56" xfId="53" applyNumberFormat="1" applyFont="1" applyFill="1" applyBorder="1" applyAlignment="1" applyProtection="1">
      <alignment horizontal="center" vertical="center"/>
      <protection/>
    </xf>
    <xf numFmtId="1" fontId="10" fillId="0" borderId="52" xfId="53" applyNumberFormat="1" applyFont="1" applyFill="1" applyBorder="1" applyAlignment="1" applyProtection="1">
      <alignment horizontal="center" vertical="center"/>
      <protection/>
    </xf>
    <xf numFmtId="1" fontId="6" fillId="0" borderId="52" xfId="53" applyNumberFormat="1" applyFont="1" applyFill="1" applyBorder="1" applyAlignment="1" applyProtection="1">
      <alignment horizontal="center" vertical="center"/>
      <protection/>
    </xf>
    <xf numFmtId="1" fontId="10" fillId="0" borderId="54" xfId="53" applyNumberFormat="1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49" fontId="6" fillId="0" borderId="57" xfId="0" applyNumberFormat="1" applyFont="1" applyFill="1" applyBorder="1" applyAlignment="1" applyProtection="1">
      <alignment horizontal="center" vertical="center"/>
      <protection/>
    </xf>
    <xf numFmtId="49" fontId="6" fillId="0" borderId="43" xfId="0" applyNumberFormat="1" applyFont="1" applyFill="1" applyBorder="1" applyAlignment="1">
      <alignment vertical="center" wrapText="1"/>
    </xf>
    <xf numFmtId="0" fontId="6" fillId="0" borderId="44" xfId="0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175" fontId="6" fillId="0" borderId="46" xfId="0" applyNumberFormat="1" applyFont="1" applyFill="1" applyBorder="1" applyAlignment="1" applyProtection="1">
      <alignment horizontal="center" vertical="center" wrapText="1"/>
      <protection/>
    </xf>
    <xf numFmtId="1" fontId="10" fillId="0" borderId="47" xfId="53" applyNumberFormat="1" applyFont="1" applyFill="1" applyBorder="1" applyAlignment="1" applyProtection="1">
      <alignment horizontal="center" vertical="center"/>
      <protection/>
    </xf>
    <xf numFmtId="1" fontId="10" fillId="0" borderId="45" xfId="53" applyNumberFormat="1" applyFont="1" applyFill="1" applyBorder="1" applyAlignment="1" applyProtection="1">
      <alignment horizontal="center" vertical="center"/>
      <protection/>
    </xf>
    <xf numFmtId="1" fontId="6" fillId="0" borderId="45" xfId="53" applyNumberFormat="1" applyFont="1" applyFill="1" applyBorder="1" applyAlignment="1" applyProtection="1">
      <alignment horizontal="center" vertical="center"/>
      <protection/>
    </xf>
    <xf numFmtId="1" fontId="10" fillId="0" borderId="46" xfId="53" applyNumberFormat="1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174" fontId="10" fillId="0" borderId="41" xfId="53" applyNumberFormat="1" applyFont="1" applyFill="1" applyBorder="1" applyAlignment="1">
      <alignment horizontal="center" vertical="center" wrapText="1"/>
      <protection/>
    </xf>
    <xf numFmtId="1" fontId="10" fillId="0" borderId="18" xfId="53" applyNumberFormat="1" applyFont="1" applyFill="1" applyBorder="1" applyAlignment="1">
      <alignment horizontal="center" vertical="center" wrapText="1"/>
      <protection/>
    </xf>
    <xf numFmtId="1" fontId="10" fillId="0" borderId="58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32" xfId="53" applyFont="1" applyFill="1" applyBorder="1" applyAlignment="1">
      <alignment horizontal="center" vertical="center" wrapText="1"/>
      <protection/>
    </xf>
    <xf numFmtId="174" fontId="10" fillId="0" borderId="20" xfId="53" applyNumberFormat="1" applyFont="1" applyFill="1" applyBorder="1" applyAlignment="1">
      <alignment horizontal="center" vertical="center" wrapText="1"/>
      <protection/>
    </xf>
    <xf numFmtId="0" fontId="10" fillId="0" borderId="2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10" fillId="0" borderId="24" xfId="53" applyNumberFormat="1" applyFont="1" applyFill="1" applyBorder="1" applyAlignment="1">
      <alignment horizontal="center" vertical="center" wrapText="1"/>
      <protection/>
    </xf>
    <xf numFmtId="0" fontId="6" fillId="0" borderId="25" xfId="53" applyNumberFormat="1" applyFont="1" applyFill="1" applyBorder="1" applyAlignment="1">
      <alignment horizontal="center" vertical="center" wrapText="1"/>
      <protection/>
    </xf>
    <xf numFmtId="49" fontId="10" fillId="0" borderId="25" xfId="53" applyNumberFormat="1" applyFont="1" applyFill="1" applyBorder="1" applyAlignment="1">
      <alignment horizontal="center" vertical="center" wrapText="1"/>
      <protection/>
    </xf>
    <xf numFmtId="49" fontId="10" fillId="0" borderId="39" xfId="53" applyNumberFormat="1" applyFont="1" applyFill="1" applyBorder="1" applyAlignment="1">
      <alignment horizontal="center" vertical="center" wrapText="1"/>
      <protection/>
    </xf>
    <xf numFmtId="174" fontId="10" fillId="0" borderId="59" xfId="53" applyNumberFormat="1" applyFont="1" applyFill="1" applyBorder="1" applyAlignment="1" applyProtection="1">
      <alignment horizontal="center" vertical="center"/>
      <protection/>
    </xf>
    <xf numFmtId="0" fontId="10" fillId="0" borderId="59" xfId="53" applyFont="1" applyFill="1" applyBorder="1" applyAlignment="1">
      <alignment horizontal="center" vertical="center" wrapText="1"/>
      <protection/>
    </xf>
    <xf numFmtId="0" fontId="10" fillId="0" borderId="40" xfId="53" applyFont="1" applyFill="1" applyBorder="1" applyAlignment="1">
      <alignment horizontal="center" vertical="center" wrapText="1"/>
      <protection/>
    </xf>
    <xf numFmtId="0" fontId="10" fillId="0" borderId="38" xfId="53" applyFont="1" applyFill="1" applyBorder="1" applyAlignment="1">
      <alignment horizontal="center" vertical="center" wrapText="1"/>
      <protection/>
    </xf>
    <xf numFmtId="0" fontId="10" fillId="0" borderId="60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174" fontId="10" fillId="0" borderId="13" xfId="53" applyNumberFormat="1" applyFont="1" applyFill="1" applyBorder="1" applyAlignment="1">
      <alignment horizontal="center" vertical="center" wrapText="1"/>
      <protection/>
    </xf>
    <xf numFmtId="49" fontId="10" fillId="0" borderId="14" xfId="53" applyNumberFormat="1" applyFont="1" applyFill="1" applyBorder="1" applyAlignment="1">
      <alignment horizontal="center" vertical="center" wrapText="1"/>
      <protection/>
    </xf>
    <xf numFmtId="49" fontId="10" fillId="0" borderId="15" xfId="53" applyNumberFormat="1" applyFont="1" applyFill="1" applyBorder="1" applyAlignment="1">
      <alignment horizontal="center" vertical="center" wrapText="1"/>
      <protection/>
    </xf>
    <xf numFmtId="0" fontId="10" fillId="0" borderId="29" xfId="53" applyFont="1" applyFill="1" applyBorder="1" applyAlignment="1">
      <alignment horizontal="center" vertical="center" wrapText="1"/>
      <protection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49" fontId="6" fillId="0" borderId="61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left" vertical="center"/>
      <protection/>
    </xf>
    <xf numFmtId="176" fontId="24" fillId="0" borderId="32" xfId="0" applyNumberFormat="1" applyFont="1" applyFill="1" applyBorder="1" applyAlignment="1" applyProtection="1">
      <alignment horizontal="center" vertical="center"/>
      <protection/>
    </xf>
    <xf numFmtId="174" fontId="10" fillId="0" borderId="20" xfId="0" applyNumberFormat="1" applyFont="1" applyFill="1" applyBorder="1" applyAlignment="1" applyProtection="1">
      <alignment horizontal="center" vertical="center"/>
      <protection/>
    </xf>
    <xf numFmtId="1" fontId="10" fillId="0" borderId="61" xfId="0" applyNumberFormat="1" applyFont="1" applyFill="1" applyBorder="1" applyAlignment="1">
      <alignment horizontal="center" vertical="center" wrapText="1"/>
    </xf>
    <xf numFmtId="174" fontId="10" fillId="0" borderId="62" xfId="53" applyNumberFormat="1" applyFont="1" applyFill="1" applyBorder="1" applyAlignment="1" applyProtection="1">
      <alignment horizontal="center" vertical="center"/>
      <protection/>
    </xf>
    <xf numFmtId="1" fontId="10" fillId="0" borderId="63" xfId="53" applyNumberFormat="1" applyFont="1" applyFill="1" applyBorder="1" applyAlignment="1" applyProtection="1">
      <alignment horizontal="center" vertical="center"/>
      <protection/>
    </xf>
    <xf numFmtId="49" fontId="6" fillId="0" borderId="64" xfId="0" applyNumberFormat="1" applyFont="1" applyFill="1" applyBorder="1" applyAlignment="1" applyProtection="1">
      <alignment horizontal="center" vertical="center"/>
      <protection/>
    </xf>
    <xf numFmtId="0" fontId="6" fillId="0" borderId="65" xfId="0" applyNumberFormat="1" applyFont="1" applyFill="1" applyBorder="1" applyAlignment="1" applyProtection="1">
      <alignment horizontal="left" vertical="center"/>
      <protection/>
    </xf>
    <xf numFmtId="176" fontId="24" fillId="0" borderId="30" xfId="0" applyNumberFormat="1" applyFont="1" applyFill="1" applyBorder="1" applyAlignment="1" applyProtection="1">
      <alignment horizontal="center" vertical="center"/>
      <protection/>
    </xf>
    <xf numFmtId="174" fontId="10" fillId="0" borderId="65" xfId="0" applyNumberFormat="1" applyFont="1" applyFill="1" applyBorder="1" applyAlignment="1" applyProtection="1">
      <alignment horizontal="center" vertical="center"/>
      <protection/>
    </xf>
    <xf numFmtId="1" fontId="10" fillId="0" borderId="64" xfId="0" applyNumberFormat="1" applyFont="1" applyFill="1" applyBorder="1" applyAlignment="1" applyProtection="1">
      <alignment horizontal="center" vertical="center"/>
      <protection/>
    </xf>
    <xf numFmtId="0" fontId="10" fillId="0" borderId="28" xfId="53" applyFont="1" applyFill="1" applyBorder="1" applyAlignment="1">
      <alignment horizontal="center" vertical="center" wrapText="1"/>
      <protection/>
    </xf>
    <xf numFmtId="0" fontId="10" fillId="0" borderId="30" xfId="53" applyFont="1" applyFill="1" applyBorder="1" applyAlignment="1">
      <alignment horizontal="center" vertical="center" wrapText="1"/>
      <protection/>
    </xf>
    <xf numFmtId="174" fontId="10" fillId="0" borderId="66" xfId="53" applyNumberFormat="1" applyFont="1" applyFill="1" applyBorder="1" applyAlignment="1" applyProtection="1">
      <alignment horizontal="center" vertical="center"/>
      <protection/>
    </xf>
    <xf numFmtId="174" fontId="10" fillId="0" borderId="67" xfId="53" applyNumberFormat="1" applyFont="1" applyFill="1" applyBorder="1" applyAlignment="1" applyProtection="1">
      <alignment horizontal="center" vertical="center"/>
      <protection/>
    </xf>
    <xf numFmtId="174" fontId="10" fillId="0" borderId="17" xfId="53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/>
    </xf>
    <xf numFmtId="1" fontId="10" fillId="0" borderId="18" xfId="0" applyNumberFormat="1" applyFont="1" applyFill="1" applyBorder="1" applyAlignment="1" applyProtection="1">
      <alignment horizontal="center" vertical="center"/>
      <protection/>
    </xf>
    <xf numFmtId="1" fontId="10" fillId="0" borderId="17" xfId="0" applyNumberFormat="1" applyFont="1" applyFill="1" applyBorder="1" applyAlignment="1" applyProtection="1">
      <alignment horizontal="center" vertical="center"/>
      <protection/>
    </xf>
    <xf numFmtId="1" fontId="10" fillId="0" borderId="68" xfId="0" applyNumberFormat="1" applyFont="1" applyFill="1" applyBorder="1" applyAlignment="1" applyProtection="1">
      <alignment horizontal="center" vertical="center"/>
      <protection/>
    </xf>
    <xf numFmtId="1" fontId="10" fillId="0" borderId="69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176" fontId="6" fillId="0" borderId="70" xfId="0" applyNumberFormat="1" applyFont="1" applyFill="1" applyBorder="1" applyAlignment="1" applyProtection="1">
      <alignment horizontal="left" vertical="center" wrapText="1"/>
      <protection/>
    </xf>
    <xf numFmtId="176" fontId="6" fillId="0" borderId="24" xfId="0" applyNumberFormat="1" applyFont="1" applyFill="1" applyBorder="1" applyAlignment="1" applyProtection="1">
      <alignment horizontal="center" vertical="center"/>
      <protection/>
    </xf>
    <xf numFmtId="176" fontId="6" fillId="0" borderId="25" xfId="0" applyNumberFormat="1" applyFont="1" applyFill="1" applyBorder="1" applyAlignment="1" applyProtection="1">
      <alignment horizontal="center" vertical="center"/>
      <protection/>
    </xf>
    <xf numFmtId="176" fontId="6" fillId="0" borderId="26" xfId="0" applyNumberFormat="1" applyFont="1" applyFill="1" applyBorder="1" applyAlignment="1" applyProtection="1">
      <alignment horizontal="center" vertical="center"/>
      <protection/>
    </xf>
    <xf numFmtId="174" fontId="10" fillId="0" borderId="71" xfId="0" applyNumberFormat="1" applyFont="1" applyFill="1" applyBorder="1" applyAlignment="1" applyProtection="1">
      <alignment horizontal="center" vertical="center"/>
      <protection/>
    </xf>
    <xf numFmtId="176" fontId="10" fillId="0" borderId="71" xfId="0" applyNumberFormat="1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top" wrapText="1"/>
    </xf>
    <xf numFmtId="176" fontId="10" fillId="0" borderId="39" xfId="53" applyNumberFormat="1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left" vertical="top" wrapText="1"/>
    </xf>
    <xf numFmtId="0" fontId="10" fillId="0" borderId="70" xfId="0" applyFont="1" applyFill="1" applyBorder="1" applyAlignment="1">
      <alignment horizontal="left" vertical="top" wrapText="1"/>
    </xf>
    <xf numFmtId="174" fontId="10" fillId="0" borderId="72" xfId="0" applyNumberFormat="1" applyFont="1" applyFill="1" applyBorder="1" applyAlignment="1" applyProtection="1">
      <alignment horizontal="center" vertical="center"/>
      <protection/>
    </xf>
    <xf numFmtId="1" fontId="10" fillId="0" borderId="72" xfId="0" applyNumberFormat="1" applyFont="1" applyFill="1" applyBorder="1" applyAlignment="1" applyProtection="1">
      <alignment horizontal="center" vertical="center"/>
      <protection/>
    </xf>
    <xf numFmtId="1" fontId="10" fillId="0" borderId="73" xfId="0" applyNumberFormat="1" applyFont="1" applyFill="1" applyBorder="1" applyAlignment="1" applyProtection="1">
      <alignment horizontal="center" vertical="center"/>
      <protection/>
    </xf>
    <xf numFmtId="1" fontId="10" fillId="0" borderId="74" xfId="0" applyNumberFormat="1" applyFont="1" applyFill="1" applyBorder="1" applyAlignment="1" applyProtection="1">
      <alignment horizontal="center" vertical="center"/>
      <protection/>
    </xf>
    <xf numFmtId="1" fontId="10" fillId="0" borderId="75" xfId="0" applyNumberFormat="1" applyFont="1" applyFill="1" applyBorder="1" applyAlignment="1" applyProtection="1">
      <alignment horizontal="center" vertical="center"/>
      <protection/>
    </xf>
    <xf numFmtId="1" fontId="10" fillId="0" borderId="76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horizontal="center" vertical="center" wrapText="1"/>
    </xf>
    <xf numFmtId="1" fontId="10" fillId="0" borderId="41" xfId="53" applyNumberFormat="1" applyFont="1" applyFill="1" applyBorder="1" applyAlignment="1">
      <alignment horizontal="center" vertical="center" wrapText="1"/>
      <protection/>
    </xf>
    <xf numFmtId="0" fontId="10" fillId="0" borderId="68" xfId="53" applyNumberFormat="1" applyFont="1" applyFill="1" applyBorder="1" applyAlignment="1" applyProtection="1">
      <alignment horizontal="center" vertical="center"/>
      <protection/>
    </xf>
    <xf numFmtId="0" fontId="10" fillId="0" borderId="61" xfId="53" applyNumberFormat="1" applyFont="1" applyFill="1" applyBorder="1" applyAlignment="1" applyProtection="1">
      <alignment horizontal="center" vertical="center"/>
      <protection/>
    </xf>
    <xf numFmtId="0" fontId="6" fillId="0" borderId="20" xfId="53" applyNumberFormat="1" applyFont="1" applyFill="1" applyBorder="1" applyAlignment="1" applyProtection="1">
      <alignment horizontal="left" vertical="center"/>
      <protection/>
    </xf>
    <xf numFmtId="0" fontId="10" fillId="0" borderId="21" xfId="53" applyNumberFormat="1" applyFont="1" applyFill="1" applyBorder="1" applyAlignment="1" applyProtection="1">
      <alignment horizontal="center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10" fillId="0" borderId="11" xfId="53" applyNumberFormat="1" applyFont="1" applyFill="1" applyBorder="1" applyAlignment="1" applyProtection="1">
      <alignment horizontal="center" vertical="center"/>
      <protection/>
    </xf>
    <xf numFmtId="0" fontId="10" fillId="0" borderId="22" xfId="53" applyNumberFormat="1" applyFont="1" applyFill="1" applyBorder="1" applyAlignment="1" applyProtection="1">
      <alignment horizontal="center" vertical="center"/>
      <protection/>
    </xf>
    <xf numFmtId="174" fontId="10" fillId="0" borderId="20" xfId="53" applyNumberFormat="1" applyFont="1" applyFill="1" applyBorder="1" applyAlignment="1" applyProtection="1">
      <alignment horizontal="center" vertical="center"/>
      <protection/>
    </xf>
    <xf numFmtId="0" fontId="10" fillId="0" borderId="20" xfId="53" applyNumberFormat="1" applyFont="1" applyFill="1" applyBorder="1" applyAlignment="1" applyProtection="1">
      <alignment horizontal="center" vertical="center"/>
      <protection/>
    </xf>
    <xf numFmtId="0" fontId="10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32" xfId="53" applyNumberFormat="1" applyFont="1" applyFill="1" applyBorder="1" applyAlignment="1" applyProtection="1">
      <alignment horizontal="center" vertical="center"/>
      <protection/>
    </xf>
    <xf numFmtId="49" fontId="6" fillId="0" borderId="50" xfId="53" applyNumberFormat="1" applyFont="1" applyFill="1" applyBorder="1" applyAlignment="1" applyProtection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left" vertical="center"/>
      <protection/>
    </xf>
    <xf numFmtId="0" fontId="6" fillId="0" borderId="51" xfId="53" applyNumberFormat="1" applyFont="1" applyFill="1" applyBorder="1" applyAlignment="1" applyProtection="1">
      <alignment horizontal="center" vertical="center"/>
      <protection/>
    </xf>
    <xf numFmtId="0" fontId="6" fillId="0" borderId="52" xfId="53" applyNumberFormat="1" applyFont="1" applyFill="1" applyBorder="1" applyAlignment="1" applyProtection="1">
      <alignment horizontal="center" vertical="center"/>
      <protection/>
    </xf>
    <xf numFmtId="0" fontId="6" fillId="0" borderId="54" xfId="53" applyNumberFormat="1" applyFont="1" applyFill="1" applyBorder="1" applyAlignment="1" applyProtection="1">
      <alignment horizontal="center" vertical="center"/>
      <protection/>
    </xf>
    <xf numFmtId="174" fontId="6" fillId="0" borderId="50" xfId="53" applyNumberFormat="1" applyFont="1" applyFill="1" applyBorder="1" applyAlignment="1" applyProtection="1">
      <alignment horizontal="center" vertical="center"/>
      <protection/>
    </xf>
    <xf numFmtId="0" fontId="6" fillId="0" borderId="43" xfId="53" applyNumberFormat="1" applyFont="1" applyFill="1" applyBorder="1" applyAlignment="1" applyProtection="1">
      <alignment horizontal="center" vertical="center"/>
      <protection/>
    </xf>
    <xf numFmtId="0" fontId="6" fillId="0" borderId="56" xfId="53" applyNumberFormat="1" applyFont="1" applyFill="1" applyBorder="1" applyAlignment="1" applyProtection="1">
      <alignment horizontal="center" vertical="center"/>
      <protection/>
    </xf>
    <xf numFmtId="0" fontId="6" fillId="0" borderId="53" xfId="53" applyNumberFormat="1" applyFont="1" applyFill="1" applyBorder="1" applyAlignment="1" applyProtection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left" vertical="center" wrapText="1"/>
      <protection/>
    </xf>
    <xf numFmtId="49" fontId="6" fillId="0" borderId="65" xfId="53" applyNumberFormat="1" applyFont="1" applyFill="1" applyBorder="1" applyAlignment="1" applyProtection="1">
      <alignment horizontal="center" vertical="center"/>
      <protection/>
    </xf>
    <xf numFmtId="0" fontId="6" fillId="0" borderId="67" xfId="53" applyNumberFormat="1" applyFont="1" applyFill="1" applyBorder="1" applyAlignment="1" applyProtection="1">
      <alignment horizontal="left" vertical="center"/>
      <protection/>
    </xf>
    <xf numFmtId="0" fontId="10" fillId="0" borderId="28" xfId="53" applyNumberFormat="1" applyFont="1" applyFill="1" applyBorder="1" applyAlignment="1" applyProtection="1">
      <alignment horizontal="center" vertical="center"/>
      <protection/>
    </xf>
    <xf numFmtId="0" fontId="6" fillId="0" borderId="29" xfId="53" applyNumberFormat="1" applyFont="1" applyFill="1" applyBorder="1" applyAlignment="1" applyProtection="1">
      <alignment horizontal="center" vertical="center"/>
      <protection/>
    </xf>
    <xf numFmtId="0" fontId="10" fillId="0" borderId="29" xfId="53" applyNumberFormat="1" applyFont="1" applyFill="1" applyBorder="1" applyAlignment="1" applyProtection="1">
      <alignment horizontal="center" vertical="center"/>
      <protection/>
    </xf>
    <xf numFmtId="0" fontId="10" fillId="0" borderId="30" xfId="53" applyNumberFormat="1" applyFont="1" applyFill="1" applyBorder="1" applyAlignment="1" applyProtection="1">
      <alignment horizontal="center" vertical="center"/>
      <protection/>
    </xf>
    <xf numFmtId="174" fontId="10" fillId="0" borderId="43" xfId="53" applyNumberFormat="1" applyFont="1" applyFill="1" applyBorder="1" applyAlignment="1" applyProtection="1">
      <alignment horizontal="center" vertical="center"/>
      <protection/>
    </xf>
    <xf numFmtId="0" fontId="10" fillId="0" borderId="43" xfId="53" applyNumberFormat="1" applyFont="1" applyFill="1" applyBorder="1" applyAlignment="1" applyProtection="1">
      <alignment horizontal="center" vertical="center"/>
      <protection/>
    </xf>
    <xf numFmtId="0" fontId="10" fillId="0" borderId="47" xfId="53" applyNumberFormat="1" applyFont="1" applyFill="1" applyBorder="1" applyAlignment="1" applyProtection="1">
      <alignment horizontal="center" vertical="center"/>
      <protection/>
    </xf>
    <xf numFmtId="0" fontId="10" fillId="0" borderId="45" xfId="53" applyNumberFormat="1" applyFont="1" applyFill="1" applyBorder="1" applyAlignment="1" applyProtection="1">
      <alignment horizontal="center" vertical="center"/>
      <protection/>
    </xf>
    <xf numFmtId="0" fontId="10" fillId="0" borderId="48" xfId="53" applyNumberFormat="1" applyFont="1" applyFill="1" applyBorder="1" applyAlignment="1" applyProtection="1">
      <alignment horizontal="center" vertical="center"/>
      <protection/>
    </xf>
    <xf numFmtId="0" fontId="6" fillId="0" borderId="44" xfId="53" applyNumberFormat="1" applyFont="1" applyFill="1" applyBorder="1" applyAlignment="1" applyProtection="1">
      <alignment horizontal="center" vertical="center"/>
      <protection/>
    </xf>
    <xf numFmtId="0" fontId="6" fillId="0" borderId="46" xfId="53" applyNumberFormat="1" applyFont="1" applyFill="1" applyBorder="1" applyAlignment="1" applyProtection="1">
      <alignment horizontal="center" vertical="center"/>
      <protection/>
    </xf>
    <xf numFmtId="174" fontId="10" fillId="0" borderId="12" xfId="53" applyNumberFormat="1" applyFont="1" applyFill="1" applyBorder="1" applyAlignment="1" applyProtection="1">
      <alignment horizontal="center" vertical="center"/>
      <protection/>
    </xf>
    <xf numFmtId="0" fontId="10" fillId="0" borderId="12" xfId="53" applyNumberFormat="1" applyFont="1" applyFill="1" applyBorder="1" applyAlignment="1" applyProtection="1">
      <alignment horizontal="center" vertical="center"/>
      <protection/>
    </xf>
    <xf numFmtId="0" fontId="10" fillId="0" borderId="19" xfId="53" applyNumberFormat="1" applyFont="1" applyFill="1" applyBorder="1" applyAlignment="1" applyProtection="1">
      <alignment horizontal="center" vertical="center"/>
      <protection/>
    </xf>
    <xf numFmtId="0" fontId="10" fillId="0" borderId="18" xfId="53" applyNumberFormat="1" applyFont="1" applyFill="1" applyBorder="1" applyAlignment="1" applyProtection="1">
      <alignment horizontal="center" vertical="center"/>
      <protection/>
    </xf>
    <xf numFmtId="0" fontId="10" fillId="0" borderId="14" xfId="53" applyNumberFormat="1" applyFont="1" applyFill="1" applyBorder="1" applyAlignment="1" applyProtection="1">
      <alignment horizontal="center" vertical="center"/>
      <protection/>
    </xf>
    <xf numFmtId="0" fontId="10" fillId="0" borderId="15" xfId="53" applyNumberFormat="1" applyFont="1" applyFill="1" applyBorder="1" applyAlignment="1" applyProtection="1">
      <alignment horizontal="center" vertical="center"/>
      <protection/>
    </xf>
    <xf numFmtId="49" fontId="6" fillId="0" borderId="61" xfId="53" applyNumberFormat="1" applyFont="1" applyFill="1" applyBorder="1" applyAlignment="1" applyProtection="1">
      <alignment horizontal="center" vertical="center"/>
      <protection/>
    </xf>
    <xf numFmtId="176" fontId="6" fillId="0" borderId="20" xfId="53" applyNumberFormat="1" applyFont="1" applyFill="1" applyBorder="1" applyAlignment="1" applyProtection="1">
      <alignment horizontal="left" vertical="center"/>
      <protection/>
    </xf>
    <xf numFmtId="176" fontId="6" fillId="0" borderId="21" xfId="53" applyNumberFormat="1" applyFont="1" applyFill="1" applyBorder="1" applyAlignment="1" applyProtection="1">
      <alignment horizontal="center" vertical="center" wrapText="1"/>
      <protection/>
    </xf>
    <xf numFmtId="176" fontId="6" fillId="0" borderId="11" xfId="53" applyNumberFormat="1" applyFont="1" applyFill="1" applyBorder="1" applyAlignment="1" applyProtection="1">
      <alignment horizontal="center" vertical="center" wrapText="1"/>
      <protection/>
    </xf>
    <xf numFmtId="176" fontId="6" fillId="0" borderId="22" xfId="53" applyNumberFormat="1" applyFont="1" applyFill="1" applyBorder="1" applyAlignment="1" applyProtection="1">
      <alignment horizontal="center" vertical="center" wrapText="1"/>
      <protection/>
    </xf>
    <xf numFmtId="49" fontId="6" fillId="0" borderId="49" xfId="53" applyNumberFormat="1" applyFont="1" applyFill="1" applyBorder="1" applyAlignment="1" applyProtection="1">
      <alignment horizontal="center" vertical="center"/>
      <protection/>
    </xf>
    <xf numFmtId="176" fontId="6" fillId="0" borderId="50" xfId="53" applyNumberFormat="1" applyFont="1" applyFill="1" applyBorder="1" applyAlignment="1" applyProtection="1">
      <alignment horizontal="left" vertical="center" wrapText="1"/>
      <protection/>
    </xf>
    <xf numFmtId="176" fontId="6" fillId="0" borderId="56" xfId="53" applyNumberFormat="1" applyFont="1" applyFill="1" applyBorder="1" applyAlignment="1" applyProtection="1">
      <alignment horizontal="center" vertical="center"/>
      <protection/>
    </xf>
    <xf numFmtId="176" fontId="6" fillId="0" borderId="52" xfId="53" applyNumberFormat="1" applyFont="1" applyFill="1" applyBorder="1" applyAlignment="1" applyProtection="1">
      <alignment horizontal="center" vertical="center"/>
      <protection/>
    </xf>
    <xf numFmtId="176" fontId="6" fillId="0" borderId="53" xfId="53" applyNumberFormat="1" applyFont="1" applyFill="1" applyBorder="1" applyAlignment="1" applyProtection="1">
      <alignment horizontal="center" vertical="center"/>
      <protection/>
    </xf>
    <xf numFmtId="173" fontId="6" fillId="0" borderId="50" xfId="53" applyNumberFormat="1" applyFont="1" applyFill="1" applyBorder="1" applyAlignment="1" applyProtection="1">
      <alignment horizontal="center" vertical="center"/>
      <protection/>
    </xf>
    <xf numFmtId="176" fontId="6" fillId="0" borderId="50" xfId="53" applyNumberFormat="1" applyFont="1" applyFill="1" applyBorder="1" applyAlignment="1" applyProtection="1">
      <alignment horizontal="center" vertical="center"/>
      <protection/>
    </xf>
    <xf numFmtId="176" fontId="6" fillId="0" borderId="51" xfId="53" applyNumberFormat="1" applyFont="1" applyFill="1" applyBorder="1" applyAlignment="1" applyProtection="1">
      <alignment horizontal="center" vertical="center"/>
      <protection/>
    </xf>
    <xf numFmtId="176" fontId="6" fillId="0" borderId="54" xfId="53" applyNumberFormat="1" applyFont="1" applyFill="1" applyBorder="1" applyAlignment="1" applyProtection="1">
      <alignment horizontal="center" vertical="center"/>
      <protection/>
    </xf>
    <xf numFmtId="0" fontId="6" fillId="0" borderId="43" xfId="53" applyFont="1" applyFill="1" applyBorder="1" applyAlignment="1">
      <alignment horizontal="left" vertical="center" wrapText="1"/>
      <protection/>
    </xf>
    <xf numFmtId="173" fontId="6" fillId="0" borderId="43" xfId="0" applyNumberFormat="1" applyFont="1" applyFill="1" applyBorder="1" applyAlignment="1" applyProtection="1">
      <alignment horizontal="center" vertical="center"/>
      <protection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56" xfId="0" applyNumberFormat="1" applyFont="1" applyFill="1" applyBorder="1" applyAlignment="1">
      <alignment horizontal="center" vertical="center" wrapText="1"/>
    </xf>
    <xf numFmtId="1" fontId="6" fillId="0" borderId="52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49" fontId="6" fillId="0" borderId="57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left" vertical="center" wrapText="1"/>
      <protection/>
    </xf>
    <xf numFmtId="1" fontId="6" fillId="0" borderId="54" xfId="0" applyNumberFormat="1" applyFont="1" applyFill="1" applyBorder="1" applyAlignment="1">
      <alignment horizontal="center" vertical="center" wrapText="1"/>
    </xf>
    <xf numFmtId="0" fontId="6" fillId="0" borderId="50" xfId="53" applyFont="1" applyFill="1" applyBorder="1" applyAlignment="1">
      <alignment horizontal="left" vertical="center" wrapText="1"/>
      <protection/>
    </xf>
    <xf numFmtId="174" fontId="10" fillId="0" borderId="73" xfId="53" applyNumberFormat="1" applyFont="1" applyFill="1" applyBorder="1" applyAlignment="1">
      <alignment horizontal="center" vertical="center" wrapText="1"/>
      <protection/>
    </xf>
    <xf numFmtId="1" fontId="10" fillId="0" borderId="73" xfId="53" applyNumberFormat="1" applyFont="1" applyFill="1" applyBorder="1" applyAlignment="1">
      <alignment horizontal="center" vertical="center" wrapText="1"/>
      <protection/>
    </xf>
    <xf numFmtId="1" fontId="10" fillId="0" borderId="12" xfId="53" applyNumberFormat="1" applyFont="1" applyFill="1" applyBorder="1" applyAlignment="1" applyProtection="1">
      <alignment horizontal="center" vertical="center"/>
      <protection/>
    </xf>
    <xf numFmtId="1" fontId="10" fillId="0" borderId="14" xfId="53" applyNumberFormat="1" applyFont="1" applyFill="1" applyBorder="1" applyAlignment="1" applyProtection="1">
      <alignment horizontal="center" vertical="center"/>
      <protection/>
    </xf>
    <xf numFmtId="1" fontId="10" fillId="0" borderId="18" xfId="53" applyNumberFormat="1" applyFont="1" applyFill="1" applyBorder="1" applyAlignment="1" applyProtection="1">
      <alignment horizontal="center" vertical="center"/>
      <protection/>
    </xf>
    <xf numFmtId="1" fontId="10" fillId="0" borderId="15" xfId="53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" fontId="6" fillId="0" borderId="43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 wrapText="1"/>
    </xf>
    <xf numFmtId="1" fontId="6" fillId="0" borderId="46" xfId="0" applyNumberFormat="1" applyFont="1" applyFill="1" applyBorder="1" applyAlignment="1">
      <alignment horizontal="center" vertical="center" wrapText="1"/>
    </xf>
    <xf numFmtId="176" fontId="10" fillId="0" borderId="77" xfId="53" applyNumberFormat="1" applyFont="1" applyFill="1" applyBorder="1" applyAlignment="1" applyProtection="1">
      <alignment horizontal="center" vertical="center"/>
      <protection/>
    </xf>
    <xf numFmtId="176" fontId="6" fillId="0" borderId="78" xfId="53" applyNumberFormat="1" applyFont="1" applyFill="1" applyBorder="1" applyAlignment="1" applyProtection="1">
      <alignment horizontal="center" vertical="center"/>
      <protection/>
    </xf>
    <xf numFmtId="0" fontId="6" fillId="0" borderId="50" xfId="53" applyFont="1" applyFill="1" applyBorder="1" applyAlignment="1">
      <alignment horizontal="center" vertical="center" wrapText="1"/>
      <protection/>
    </xf>
    <xf numFmtId="0" fontId="6" fillId="0" borderId="43" xfId="0" applyFont="1" applyFill="1" applyBorder="1" applyAlignment="1">
      <alignment horizontal="center" vertical="center" wrapText="1"/>
    </xf>
    <xf numFmtId="0" fontId="6" fillId="0" borderId="16" xfId="53" applyNumberFormat="1" applyFont="1" applyFill="1" applyBorder="1" applyAlignment="1">
      <alignment horizontal="center" vertical="center" wrapText="1"/>
      <protection/>
    </xf>
    <xf numFmtId="49" fontId="10" fillId="0" borderId="68" xfId="53" applyNumberFormat="1" applyFont="1" applyFill="1" applyBorder="1" applyAlignment="1">
      <alignment horizontal="center" vertical="center" wrapText="1"/>
      <protection/>
    </xf>
    <xf numFmtId="175" fontId="6" fillId="0" borderId="79" xfId="53" applyNumberFormat="1" applyFont="1" applyFill="1" applyBorder="1" applyAlignment="1" applyProtection="1">
      <alignment vertical="center"/>
      <protection/>
    </xf>
    <xf numFmtId="1" fontId="10" fillId="0" borderId="80" xfId="53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>
      <alignment horizontal="left" vertical="top" wrapText="1"/>
    </xf>
    <xf numFmtId="1" fontId="10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77" xfId="53" applyNumberFormat="1" applyFont="1" applyFill="1" applyBorder="1" applyAlignment="1" applyProtection="1">
      <alignment horizontal="center" vertical="center"/>
      <protection/>
    </xf>
    <xf numFmtId="0" fontId="6" fillId="0" borderId="55" xfId="53" applyNumberFormat="1" applyFont="1" applyFill="1" applyBorder="1" applyAlignment="1" applyProtection="1">
      <alignment horizontal="center" vertical="center"/>
      <protection/>
    </xf>
    <xf numFmtId="0" fontId="6" fillId="0" borderId="78" xfId="53" applyNumberFormat="1" applyFont="1" applyFill="1" applyBorder="1" applyAlignment="1" applyProtection="1">
      <alignment horizontal="center" vertical="center"/>
      <protection/>
    </xf>
    <xf numFmtId="176" fontId="10" fillId="0" borderId="55" xfId="53" applyNumberFormat="1" applyFont="1" applyFill="1" applyBorder="1" applyAlignment="1" applyProtection="1">
      <alignment horizontal="center" vertical="center"/>
      <protection/>
    </xf>
    <xf numFmtId="176" fontId="10" fillId="0" borderId="78" xfId="53" applyNumberFormat="1" applyFont="1" applyFill="1" applyBorder="1" applyAlignment="1" applyProtection="1">
      <alignment horizontal="center" vertical="center"/>
      <protection/>
    </xf>
    <xf numFmtId="0" fontId="10" fillId="0" borderId="5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4" fontId="10" fillId="0" borderId="16" xfId="53" applyNumberFormat="1" applyFont="1" applyFill="1" applyBorder="1" applyAlignment="1" applyProtection="1">
      <alignment horizontal="left" vertical="center" wrapText="1"/>
      <protection/>
    </xf>
    <xf numFmtId="174" fontId="10" fillId="0" borderId="12" xfId="53" applyNumberFormat="1" applyFont="1" applyFill="1" applyBorder="1" applyAlignment="1" applyProtection="1">
      <alignment horizontal="center" vertical="center" wrapText="1"/>
      <protection/>
    </xf>
    <xf numFmtId="176" fontId="6" fillId="0" borderId="56" xfId="53" applyNumberFormat="1" applyFont="1" applyFill="1" applyBorder="1" applyAlignment="1" applyProtection="1">
      <alignment horizontal="center" vertical="center" wrapText="1"/>
      <protection/>
    </xf>
    <xf numFmtId="176" fontId="6" fillId="0" borderId="52" xfId="53" applyNumberFormat="1" applyFont="1" applyFill="1" applyBorder="1" applyAlignment="1" applyProtection="1">
      <alignment horizontal="center" vertical="center" wrapText="1"/>
      <protection/>
    </xf>
    <xf numFmtId="176" fontId="6" fillId="0" borderId="53" xfId="53" applyNumberFormat="1" applyFont="1" applyFill="1" applyBorder="1" applyAlignment="1" applyProtection="1">
      <alignment horizontal="center" vertical="center" wrapText="1"/>
      <protection/>
    </xf>
    <xf numFmtId="1" fontId="6" fillId="0" borderId="48" xfId="0" applyNumberFormat="1" applyFont="1" applyFill="1" applyBorder="1" applyAlignment="1">
      <alignment horizontal="center" vertical="center" wrapText="1"/>
    </xf>
    <xf numFmtId="176" fontId="6" fillId="0" borderId="81" xfId="53" applyNumberFormat="1" applyFont="1" applyFill="1" applyBorder="1" applyAlignment="1" applyProtection="1">
      <alignment horizontal="center" vertical="center"/>
      <protection/>
    </xf>
    <xf numFmtId="176" fontId="6" fillId="0" borderId="82" xfId="53" applyNumberFormat="1" applyFont="1" applyFill="1" applyBorder="1" applyAlignment="1" applyProtection="1">
      <alignment horizontal="center" vertical="center"/>
      <protection/>
    </xf>
    <xf numFmtId="176" fontId="6" fillId="0" borderId="83" xfId="53" applyNumberFormat="1" applyFont="1" applyFill="1" applyBorder="1" applyAlignment="1" applyProtection="1">
      <alignment horizontal="center" vertical="center"/>
      <protection/>
    </xf>
    <xf numFmtId="173" fontId="6" fillId="0" borderId="84" xfId="53" applyNumberFormat="1" applyFont="1" applyFill="1" applyBorder="1" applyAlignment="1" applyProtection="1">
      <alignment horizontal="center" vertical="center"/>
      <protection/>
    </xf>
    <xf numFmtId="176" fontId="6" fillId="0" borderId="84" xfId="53" applyNumberFormat="1" applyFont="1" applyFill="1" applyBorder="1" applyAlignment="1" applyProtection="1">
      <alignment horizontal="center" vertical="center"/>
      <protection/>
    </xf>
    <xf numFmtId="176" fontId="6" fillId="0" borderId="85" xfId="53" applyNumberFormat="1" applyFont="1" applyFill="1" applyBorder="1" applyAlignment="1" applyProtection="1">
      <alignment horizontal="center" vertical="center"/>
      <protection/>
    </xf>
    <xf numFmtId="176" fontId="6" fillId="0" borderId="86" xfId="53" applyNumberFormat="1" applyFont="1" applyFill="1" applyBorder="1" applyAlignment="1" applyProtection="1">
      <alignment horizontal="center" vertical="center"/>
      <protection/>
    </xf>
    <xf numFmtId="176" fontId="10" fillId="0" borderId="87" xfId="53" applyNumberFormat="1" applyFont="1" applyFill="1" applyBorder="1" applyAlignment="1" applyProtection="1">
      <alignment horizontal="center" vertical="center"/>
      <protection/>
    </xf>
    <xf numFmtId="176" fontId="6" fillId="0" borderId="25" xfId="53" applyNumberFormat="1" applyFont="1" applyFill="1" applyBorder="1" applyAlignment="1" applyProtection="1">
      <alignment horizontal="center" vertical="center"/>
      <protection/>
    </xf>
    <xf numFmtId="176" fontId="6" fillId="0" borderId="39" xfId="53" applyNumberFormat="1" applyFont="1" applyFill="1" applyBorder="1" applyAlignment="1" applyProtection="1">
      <alignment horizontal="center" vertical="center"/>
      <protection/>
    </xf>
    <xf numFmtId="176" fontId="6" fillId="0" borderId="27" xfId="53" applyNumberFormat="1" applyFont="1" applyFill="1" applyBorder="1" applyAlignment="1" applyProtection="1">
      <alignment horizontal="center" vertical="center"/>
      <protection/>
    </xf>
    <xf numFmtId="49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16" xfId="53" applyFont="1" applyFill="1" applyBorder="1" applyAlignment="1">
      <alignment horizontal="left" vertical="center" wrapText="1"/>
      <protection/>
    </xf>
    <xf numFmtId="176" fontId="6" fillId="0" borderId="50" xfId="53" applyNumberFormat="1" applyFont="1" applyFill="1" applyBorder="1" applyAlignment="1" applyProtection="1">
      <alignment horizontal="left" vertical="center"/>
      <protection/>
    </xf>
    <xf numFmtId="173" fontId="10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88" xfId="0" applyFont="1" applyFill="1" applyBorder="1" applyAlignment="1">
      <alignment horizontal="center" vertical="center" wrapText="1"/>
    </xf>
    <xf numFmtId="0" fontId="14" fillId="0" borderId="89" xfId="0" applyFont="1" applyFill="1" applyBorder="1" applyAlignment="1">
      <alignment horizontal="center" vertical="center" wrapText="1"/>
    </xf>
    <xf numFmtId="0" fontId="14" fillId="0" borderId="9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horizontal="center" vertical="center" wrapText="1"/>
    </xf>
    <xf numFmtId="0" fontId="8" fillId="0" borderId="36" xfId="52" applyFont="1" applyFill="1" applyBorder="1" applyAlignment="1">
      <alignment horizontal="center" vertical="center" wrapText="1"/>
      <protection/>
    </xf>
    <xf numFmtId="0" fontId="14" fillId="0" borderId="92" xfId="0" applyFont="1" applyFill="1" applyBorder="1" applyAlignment="1">
      <alignment horizontal="center" vertical="center" wrapText="1"/>
    </xf>
    <xf numFmtId="0" fontId="14" fillId="0" borderId="93" xfId="0" applyFont="1" applyFill="1" applyBorder="1" applyAlignment="1">
      <alignment horizontal="center" vertical="center" wrapText="1"/>
    </xf>
    <xf numFmtId="0" fontId="14" fillId="0" borderId="8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87" xfId="0" applyFont="1" applyFill="1" applyBorder="1" applyAlignment="1">
      <alignment horizontal="center" vertical="center" wrapText="1"/>
    </xf>
    <xf numFmtId="0" fontId="14" fillId="0" borderId="94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14" fillId="0" borderId="95" xfId="0" applyFont="1" applyFill="1" applyBorder="1" applyAlignment="1">
      <alignment horizontal="center" vertical="center" wrapText="1"/>
    </xf>
    <xf numFmtId="49" fontId="7" fillId="0" borderId="61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91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21" xfId="52" applyNumberFormat="1" applyFont="1" applyFill="1" applyBorder="1" applyAlignment="1" applyProtection="1">
      <alignment horizontal="left" vertical="center" wrapText="1"/>
      <protection locked="0"/>
    </xf>
    <xf numFmtId="1" fontId="7" fillId="0" borderId="22" xfId="0" applyNumberFormat="1" applyFont="1" applyFill="1" applyBorder="1" applyAlignment="1">
      <alignment horizontal="center" vertical="center" wrapText="1"/>
    </xf>
    <xf numFmtId="1" fontId="7" fillId="0" borderId="91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center" vertical="center" wrapText="1"/>
    </xf>
    <xf numFmtId="0" fontId="14" fillId="0" borderId="97" xfId="0" applyFont="1" applyFill="1" applyBorder="1" applyAlignment="1">
      <alignment horizontal="center" vertical="center" wrapText="1"/>
    </xf>
    <xf numFmtId="0" fontId="14" fillId="0" borderId="98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81" xfId="0" applyFont="1" applyFill="1" applyBorder="1" applyAlignment="1">
      <alignment horizontal="center" vertical="center" wrapText="1"/>
    </xf>
    <xf numFmtId="0" fontId="14" fillId="0" borderId="99" xfId="0" applyFont="1" applyFill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 wrapText="1"/>
    </xf>
    <xf numFmtId="0" fontId="7" fillId="0" borderId="102" xfId="0" applyFont="1" applyFill="1" applyBorder="1" applyAlignment="1">
      <alignment horizontal="center" vertical="center" wrapText="1"/>
    </xf>
    <xf numFmtId="0" fontId="7" fillId="0" borderId="103" xfId="0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 wrapText="1"/>
    </xf>
    <xf numFmtId="0" fontId="14" fillId="0" borderId="105" xfId="0" applyFont="1" applyFill="1" applyBorder="1" applyAlignment="1">
      <alignment horizontal="center" vertical="center" wrapText="1"/>
    </xf>
    <xf numFmtId="0" fontId="14" fillId="0" borderId="106" xfId="0" applyFont="1" applyFill="1" applyBorder="1" applyAlignment="1">
      <alignment horizontal="center" vertical="center" wrapText="1"/>
    </xf>
    <xf numFmtId="0" fontId="7" fillId="0" borderId="107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8" fillId="0" borderId="92" xfId="52" applyFont="1" applyFill="1" applyBorder="1" applyAlignment="1">
      <alignment horizontal="center" vertical="center" wrapText="1"/>
      <protection/>
    </xf>
    <xf numFmtId="0" fontId="8" fillId="0" borderId="37" xfId="52" applyFont="1" applyFill="1" applyBorder="1" applyAlignment="1">
      <alignment horizontal="center" vertical="center" wrapText="1"/>
      <protection/>
    </xf>
    <xf numFmtId="0" fontId="8" fillId="0" borderId="83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8" fillId="0" borderId="81" xfId="52" applyFont="1" applyFill="1" applyBorder="1" applyAlignment="1">
      <alignment horizontal="center" vertical="center" wrapText="1"/>
      <protection/>
    </xf>
    <xf numFmtId="0" fontId="8" fillId="0" borderId="94" xfId="52" applyFont="1" applyFill="1" applyBorder="1" applyAlignment="1">
      <alignment horizontal="center" vertical="center" wrapText="1"/>
      <protection/>
    </xf>
    <xf numFmtId="0" fontId="8" fillId="0" borderId="74" xfId="52" applyFont="1" applyFill="1" applyBorder="1" applyAlignment="1">
      <alignment horizontal="center" vertical="center" wrapText="1"/>
      <protection/>
    </xf>
    <xf numFmtId="0" fontId="8" fillId="0" borderId="99" xfId="52" applyFont="1" applyFill="1" applyBorder="1" applyAlignment="1">
      <alignment horizontal="center" vertical="center" wrapText="1"/>
      <protection/>
    </xf>
    <xf numFmtId="0" fontId="21" fillId="0" borderId="58" xfId="52" applyFont="1" applyFill="1" applyBorder="1" applyAlignment="1">
      <alignment horizontal="center" vertical="center" wrapText="1"/>
      <protection/>
    </xf>
    <xf numFmtId="0" fontId="14" fillId="0" borderId="85" xfId="0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4" fillId="0" borderId="0" xfId="52" applyFont="1" applyFill="1" applyAlignment="1">
      <alignment horizontal="center"/>
      <protection/>
    </xf>
    <xf numFmtId="0" fontId="10" fillId="0" borderId="61" xfId="0" applyFont="1" applyFill="1" applyBorder="1" applyAlignment="1">
      <alignment horizontal="center" vertical="center" wrapText="1"/>
    </xf>
    <xf numFmtId="0" fontId="30" fillId="0" borderId="91" xfId="0" applyFont="1" applyFill="1" applyBorder="1" applyAlignment="1">
      <alignment horizontal="center" vertical="center" wrapText="1"/>
    </xf>
    <xf numFmtId="0" fontId="30" fillId="0" borderId="7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109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49" fontId="7" fillId="0" borderId="64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67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66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73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74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99" xfId="52" applyNumberFormat="1" applyFont="1" applyFill="1" applyBorder="1" applyAlignment="1" applyProtection="1">
      <alignment horizontal="left" vertical="center" wrapText="1"/>
      <protection locked="0"/>
    </xf>
    <xf numFmtId="0" fontId="7" fillId="0" borderId="110" xfId="0" applyFont="1" applyFill="1" applyBorder="1" applyAlignment="1">
      <alignment horizontal="center" vertical="center" wrapText="1"/>
    </xf>
    <xf numFmtId="0" fontId="27" fillId="0" borderId="105" xfId="0" applyFont="1" applyFill="1" applyBorder="1" applyAlignment="1">
      <alignment horizontal="center" vertical="center" wrapText="1"/>
    </xf>
    <xf numFmtId="0" fontId="27" fillId="0" borderId="111" xfId="0" applyFont="1" applyFill="1" applyBorder="1" applyAlignment="1">
      <alignment horizontal="center" vertical="center" wrapText="1"/>
    </xf>
    <xf numFmtId="0" fontId="27" fillId="0" borderId="97" xfId="0" applyFont="1" applyFill="1" applyBorder="1" applyAlignment="1">
      <alignment horizontal="center" vertical="center" wrapText="1"/>
    </xf>
    <xf numFmtId="0" fontId="27" fillId="0" borderId="112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49" fontId="8" fillId="0" borderId="58" xfId="52" applyNumberFormat="1" applyFont="1" applyFill="1" applyBorder="1" applyAlignment="1">
      <alignment horizontal="center" vertical="center" wrapText="1"/>
      <protection/>
    </xf>
    <xf numFmtId="49" fontId="8" fillId="0" borderId="92" xfId="52" applyNumberFormat="1" applyFont="1" applyFill="1" applyBorder="1" applyAlignment="1">
      <alignment horizontal="center" vertical="center" wrapText="1"/>
      <protection/>
    </xf>
    <xf numFmtId="49" fontId="8" fillId="0" borderId="37" xfId="52" applyNumberFormat="1" applyFont="1" applyFill="1" applyBorder="1" applyAlignment="1">
      <alignment horizontal="center" vertical="center" wrapText="1"/>
      <protection/>
    </xf>
    <xf numFmtId="49" fontId="8" fillId="0" borderId="85" xfId="52" applyNumberFormat="1" applyFont="1" applyFill="1" applyBorder="1" applyAlignment="1">
      <alignment horizontal="center" vertical="center" wrapText="1"/>
      <protection/>
    </xf>
    <xf numFmtId="49" fontId="8" fillId="0" borderId="0" xfId="52" applyNumberFormat="1" applyFont="1" applyFill="1" applyBorder="1" applyAlignment="1">
      <alignment horizontal="center" vertical="center" wrapText="1"/>
      <protection/>
    </xf>
    <xf numFmtId="49" fontId="8" fillId="0" borderId="81" xfId="52" applyNumberFormat="1" applyFont="1" applyFill="1" applyBorder="1" applyAlignment="1">
      <alignment horizontal="center" vertical="center" wrapText="1"/>
      <protection/>
    </xf>
    <xf numFmtId="49" fontId="8" fillId="0" borderId="73" xfId="52" applyNumberFormat="1" applyFont="1" applyFill="1" applyBorder="1" applyAlignment="1">
      <alignment horizontal="center" vertical="center" wrapText="1"/>
      <protection/>
    </xf>
    <xf numFmtId="49" fontId="8" fillId="0" borderId="74" xfId="52" applyNumberFormat="1" applyFont="1" applyFill="1" applyBorder="1" applyAlignment="1">
      <alignment horizontal="center" vertical="center" wrapText="1"/>
      <protection/>
    </xf>
    <xf numFmtId="49" fontId="8" fillId="0" borderId="99" xfId="52" applyNumberFormat="1" applyFont="1" applyFill="1" applyBorder="1" applyAlignment="1">
      <alignment horizontal="center" vertical="center" wrapText="1"/>
      <protection/>
    </xf>
    <xf numFmtId="0" fontId="7" fillId="0" borderId="58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7" fillId="0" borderId="26" xfId="52" applyFont="1" applyFill="1" applyBorder="1" applyAlignment="1">
      <alignment horizontal="center" vertical="center" wrapText="1"/>
      <protection/>
    </xf>
    <xf numFmtId="0" fontId="7" fillId="0" borderId="70" xfId="52" applyFont="1" applyFill="1" applyBorder="1" applyAlignment="1">
      <alignment horizontal="center" vertical="center" wrapText="1"/>
      <protection/>
    </xf>
    <xf numFmtId="0" fontId="7" fillId="0" borderId="27" xfId="52" applyFont="1" applyFill="1" applyBorder="1" applyAlignment="1">
      <alignment horizontal="center" vertical="center" wrapText="1"/>
      <protection/>
    </xf>
    <xf numFmtId="0" fontId="27" fillId="0" borderId="106" xfId="0" applyFont="1" applyFill="1" applyBorder="1" applyAlignment="1">
      <alignment horizontal="center" vertical="center" wrapText="1"/>
    </xf>
    <xf numFmtId="0" fontId="27" fillId="0" borderId="89" xfId="0" applyFont="1" applyFill="1" applyBorder="1" applyAlignment="1">
      <alignment horizontal="center" vertical="center" wrapText="1"/>
    </xf>
    <xf numFmtId="0" fontId="27" fillId="0" borderId="90" xfId="0" applyFont="1" applyFill="1" applyBorder="1" applyAlignment="1">
      <alignment horizontal="center" vertical="center" wrapText="1"/>
    </xf>
    <xf numFmtId="0" fontId="7" fillId="0" borderId="48" xfId="52" applyFont="1" applyFill="1" applyBorder="1" applyAlignment="1">
      <alignment horizontal="center" vertical="center" wrapText="1"/>
      <protection/>
    </xf>
    <xf numFmtId="0" fontId="7" fillId="0" borderId="42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8" fillId="0" borderId="53" xfId="52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1" fontId="7" fillId="0" borderId="31" xfId="0" applyNumberFormat="1" applyFont="1" applyFill="1" applyBorder="1" applyAlignment="1">
      <alignment horizontal="center" vertical="center" wrapText="1"/>
    </xf>
    <xf numFmtId="1" fontId="7" fillId="0" borderId="67" xfId="0" applyNumberFormat="1" applyFont="1" applyFill="1" applyBorder="1" applyAlignment="1">
      <alignment horizontal="center" vertical="center" wrapText="1"/>
    </xf>
    <xf numFmtId="1" fontId="7" fillId="0" borderId="66" xfId="0" applyNumberFormat="1" applyFont="1" applyFill="1" applyBorder="1" applyAlignment="1">
      <alignment horizontal="center" vertical="center" wrapText="1"/>
    </xf>
    <xf numFmtId="1" fontId="7" fillId="0" borderId="94" xfId="0" applyNumberFormat="1" applyFont="1" applyFill="1" applyBorder="1" applyAlignment="1">
      <alignment horizontal="center" vertical="center" wrapText="1"/>
    </xf>
    <xf numFmtId="1" fontId="7" fillId="0" borderId="74" xfId="0" applyNumberFormat="1" applyFont="1" applyFill="1" applyBorder="1" applyAlignment="1">
      <alignment horizontal="center" vertical="center" wrapText="1"/>
    </xf>
    <xf numFmtId="1" fontId="7" fillId="0" borderId="99" xfId="0" applyNumberFormat="1" applyFont="1" applyFill="1" applyBorder="1" applyAlignment="1">
      <alignment horizontal="center" vertical="center" wrapText="1"/>
    </xf>
    <xf numFmtId="0" fontId="7" fillId="0" borderId="36" xfId="52" applyFont="1" applyFill="1" applyBorder="1" applyAlignment="1">
      <alignment horizontal="center" vertical="center" wrapText="1"/>
      <protection/>
    </xf>
    <xf numFmtId="0" fontId="7" fillId="0" borderId="92" xfId="52" applyFont="1" applyFill="1" applyBorder="1" applyAlignment="1">
      <alignment horizontal="center" vertical="center" wrapText="1"/>
      <protection/>
    </xf>
    <xf numFmtId="0" fontId="7" fillId="0" borderId="37" xfId="52" applyFont="1" applyFill="1" applyBorder="1" applyAlignment="1">
      <alignment horizontal="center" vertical="center" wrapText="1"/>
      <protection/>
    </xf>
    <xf numFmtId="0" fontId="7" fillId="0" borderId="83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7" fillId="0" borderId="81" xfId="52" applyFont="1" applyFill="1" applyBorder="1" applyAlignment="1">
      <alignment horizontal="center" vertical="center" wrapText="1"/>
      <protection/>
    </xf>
    <xf numFmtId="0" fontId="7" fillId="0" borderId="94" xfId="52" applyFont="1" applyFill="1" applyBorder="1" applyAlignment="1">
      <alignment horizontal="center" vertical="center" wrapText="1"/>
      <protection/>
    </xf>
    <xf numFmtId="0" fontId="7" fillId="0" borderId="74" xfId="52" applyFont="1" applyFill="1" applyBorder="1" applyAlignment="1">
      <alignment horizontal="center" vertical="center" wrapText="1"/>
      <protection/>
    </xf>
    <xf numFmtId="0" fontId="7" fillId="0" borderId="99" xfId="52" applyFont="1" applyFill="1" applyBorder="1" applyAlignment="1">
      <alignment horizontal="center" vertical="center" wrapText="1"/>
      <protection/>
    </xf>
    <xf numFmtId="0" fontId="7" fillId="0" borderId="93" xfId="52" applyFont="1" applyFill="1" applyBorder="1" applyAlignment="1">
      <alignment horizontal="center" vertical="center" wrapText="1"/>
      <protection/>
    </xf>
    <xf numFmtId="0" fontId="7" fillId="0" borderId="87" xfId="52" applyFont="1" applyFill="1" applyBorder="1" applyAlignment="1">
      <alignment horizontal="center" vertical="center" wrapText="1"/>
      <protection/>
    </xf>
    <xf numFmtId="0" fontId="7" fillId="0" borderId="95" xfId="52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8" fillId="0" borderId="93" xfId="52" applyFont="1" applyFill="1" applyBorder="1" applyAlignment="1">
      <alignment horizontal="center" vertical="center" wrapText="1"/>
      <protection/>
    </xf>
    <xf numFmtId="0" fontId="8" fillId="0" borderId="87" xfId="52" applyFont="1" applyFill="1" applyBorder="1" applyAlignment="1">
      <alignment horizontal="center" vertical="center" wrapText="1"/>
      <protection/>
    </xf>
    <xf numFmtId="173" fontId="23" fillId="0" borderId="0" xfId="53" applyNumberFormat="1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horizontal="right" vertical="center"/>
      <protection/>
    </xf>
    <xf numFmtId="0" fontId="12" fillId="0" borderId="23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175" fontId="10" fillId="0" borderId="58" xfId="53" applyNumberFormat="1" applyFont="1" applyFill="1" applyBorder="1" applyAlignment="1" applyProtection="1">
      <alignment horizontal="right" vertical="center"/>
      <protection/>
    </xf>
    <xf numFmtId="175" fontId="10" fillId="0" borderId="92" xfId="53" applyNumberFormat="1" applyFont="1" applyFill="1" applyBorder="1" applyAlignment="1" applyProtection="1">
      <alignment horizontal="right" vertical="center"/>
      <protection/>
    </xf>
    <xf numFmtId="175" fontId="10" fillId="0" borderId="93" xfId="53" applyNumberFormat="1" applyFont="1" applyFill="1" applyBorder="1" applyAlignment="1" applyProtection="1">
      <alignment horizontal="right" vertical="center"/>
      <protection/>
    </xf>
    <xf numFmtId="175" fontId="10" fillId="0" borderId="73" xfId="53" applyNumberFormat="1" applyFont="1" applyFill="1" applyBorder="1" applyAlignment="1" applyProtection="1">
      <alignment horizontal="right" vertical="center"/>
      <protection/>
    </xf>
    <xf numFmtId="175" fontId="10" fillId="0" borderId="74" xfId="53" applyNumberFormat="1" applyFont="1" applyFill="1" applyBorder="1" applyAlignment="1" applyProtection="1">
      <alignment horizontal="right" vertical="center"/>
      <protection/>
    </xf>
    <xf numFmtId="175" fontId="10" fillId="0" borderId="95" xfId="53" applyNumberFormat="1" applyFont="1" applyFill="1" applyBorder="1" applyAlignment="1" applyProtection="1">
      <alignment horizontal="right" vertical="center"/>
      <protection/>
    </xf>
    <xf numFmtId="174" fontId="6" fillId="0" borderId="0" xfId="53" applyNumberFormat="1" applyFont="1" applyFill="1" applyBorder="1" applyAlignment="1" applyProtection="1">
      <alignment horizontal="center" vertical="center"/>
      <protection/>
    </xf>
    <xf numFmtId="174" fontId="10" fillId="0" borderId="12" xfId="53" applyNumberFormat="1" applyFont="1" applyFill="1" applyBorder="1" applyAlignment="1" applyProtection="1">
      <alignment horizontal="center" vertical="center" wrapText="1"/>
      <protection/>
    </xf>
    <xf numFmtId="174" fontId="10" fillId="0" borderId="13" xfId="53" applyNumberFormat="1" applyFont="1" applyFill="1" applyBorder="1" applyAlignment="1" applyProtection="1">
      <alignment horizontal="center" vertical="center"/>
      <protection/>
    </xf>
    <xf numFmtId="174" fontId="10" fillId="0" borderId="68" xfId="53" applyNumberFormat="1" applyFont="1" applyFill="1" applyBorder="1" applyAlignment="1" applyProtection="1">
      <alignment horizontal="center" vertical="center"/>
      <protection/>
    </xf>
    <xf numFmtId="0" fontId="10" fillId="0" borderId="41" xfId="53" applyFont="1" applyFill="1" applyBorder="1" applyAlignment="1" applyProtection="1">
      <alignment horizontal="right" vertical="center"/>
      <protection/>
    </xf>
    <xf numFmtId="0" fontId="10" fillId="0" borderId="13" xfId="53" applyFont="1" applyFill="1" applyBorder="1" applyAlignment="1" applyProtection="1">
      <alignment horizontal="right" vertical="center"/>
      <protection/>
    </xf>
    <xf numFmtId="0" fontId="10" fillId="0" borderId="17" xfId="53" applyFont="1" applyFill="1" applyBorder="1" applyAlignment="1" applyProtection="1">
      <alignment horizontal="right" vertical="center"/>
      <protection/>
    </xf>
    <xf numFmtId="0" fontId="10" fillId="0" borderId="68" xfId="53" applyFont="1" applyFill="1" applyBorder="1" applyAlignment="1" applyProtection="1">
      <alignment horizontal="right" vertical="center"/>
      <protection/>
    </xf>
    <xf numFmtId="173" fontId="10" fillId="0" borderId="13" xfId="0" applyNumberFormat="1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175" fontId="25" fillId="0" borderId="0" xfId="53" applyNumberFormat="1" applyFont="1" applyFill="1" applyBorder="1" applyAlignment="1" applyProtection="1">
      <alignment horizontal="left"/>
      <protection/>
    </xf>
    <xf numFmtId="0" fontId="10" fillId="0" borderId="58" xfId="53" applyFont="1" applyFill="1" applyBorder="1" applyAlignment="1">
      <alignment horizontal="center" vertical="center" wrapText="1"/>
      <protection/>
    </xf>
    <xf numFmtId="0" fontId="10" fillId="0" borderId="92" xfId="53" applyFont="1" applyFill="1" applyBorder="1" applyAlignment="1">
      <alignment horizontal="center" vertical="center" wrapText="1"/>
      <protection/>
    </xf>
    <xf numFmtId="0" fontId="10" fillId="0" borderId="93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0" fontId="10" fillId="0" borderId="68" xfId="53" applyFont="1" applyFill="1" applyBorder="1" applyAlignment="1">
      <alignment horizontal="center" vertical="center" wrapText="1"/>
      <protection/>
    </xf>
    <xf numFmtId="176" fontId="10" fillId="0" borderId="13" xfId="53" applyNumberFormat="1" applyFont="1" applyFill="1" applyBorder="1" applyAlignment="1" applyProtection="1">
      <alignment horizontal="center" vertical="center" wrapText="1"/>
      <protection/>
    </xf>
    <xf numFmtId="176" fontId="10" fillId="0" borderId="17" xfId="53" applyNumberFormat="1" applyFont="1" applyFill="1" applyBorder="1" applyAlignment="1" applyProtection="1">
      <alignment horizontal="center" vertical="center" wrapText="1"/>
      <protection/>
    </xf>
    <xf numFmtId="176" fontId="10" fillId="0" borderId="68" xfId="53" applyNumberFormat="1" applyFont="1" applyFill="1" applyBorder="1" applyAlignment="1" applyProtection="1">
      <alignment horizontal="center" vertical="center" wrapText="1"/>
      <protection/>
    </xf>
    <xf numFmtId="172" fontId="10" fillId="0" borderId="13" xfId="0" applyNumberFormat="1" applyFont="1" applyFill="1" applyBorder="1" applyAlignment="1" applyProtection="1">
      <alignment horizontal="center" vertical="center" wrapText="1"/>
      <protection/>
    </xf>
    <xf numFmtId="172" fontId="10" fillId="0" borderId="17" xfId="0" applyNumberFormat="1" applyFont="1" applyFill="1" applyBorder="1" applyAlignment="1" applyProtection="1">
      <alignment horizontal="center" vertical="center" wrapText="1"/>
      <protection/>
    </xf>
    <xf numFmtId="172" fontId="10" fillId="0" borderId="68" xfId="0" applyNumberFormat="1" applyFont="1" applyFill="1" applyBorder="1" applyAlignment="1" applyProtection="1">
      <alignment horizontal="center" vertical="center" wrapText="1"/>
      <protection/>
    </xf>
    <xf numFmtId="172" fontId="10" fillId="0" borderId="73" xfId="0" applyNumberFormat="1" applyFont="1" applyFill="1" applyBorder="1" applyAlignment="1" applyProtection="1">
      <alignment horizontal="center" vertical="center" wrapText="1"/>
      <protection/>
    </xf>
    <xf numFmtId="172" fontId="10" fillId="0" borderId="74" xfId="0" applyNumberFormat="1" applyFont="1" applyFill="1" applyBorder="1" applyAlignment="1" applyProtection="1">
      <alignment horizontal="center" vertical="center" wrapText="1"/>
      <protection/>
    </xf>
    <xf numFmtId="172" fontId="10" fillId="0" borderId="95" xfId="0" applyNumberFormat="1" applyFont="1" applyFill="1" applyBorder="1" applyAlignment="1" applyProtection="1">
      <alignment horizontal="center" vertical="center" wrapText="1"/>
      <protection/>
    </xf>
    <xf numFmtId="175" fontId="10" fillId="0" borderId="0" xfId="53" applyNumberFormat="1" applyFont="1" applyFill="1" applyBorder="1" applyAlignment="1" applyProtection="1">
      <alignment horizontal="left" vertical="center" wrapText="1"/>
      <protection/>
    </xf>
    <xf numFmtId="0" fontId="10" fillId="0" borderId="12" xfId="53" applyFont="1" applyFill="1" applyBorder="1" applyAlignment="1" applyProtection="1">
      <alignment horizontal="right" vertical="center"/>
      <protection/>
    </xf>
    <xf numFmtId="175" fontId="6" fillId="0" borderId="3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9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9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5" xfId="53" applyNumberFormat="1" applyFont="1" applyFill="1" applyBorder="1" applyAlignment="1" applyProtection="1">
      <alignment horizontal="center" textRotation="90" wrapText="1"/>
      <protection/>
    </xf>
    <xf numFmtId="175" fontId="6" fillId="0" borderId="25" xfId="53" applyNumberFormat="1" applyFont="1" applyFill="1" applyBorder="1" applyAlignment="1" applyProtection="1">
      <alignment horizontal="center" textRotation="90" wrapText="1"/>
      <protection/>
    </xf>
    <xf numFmtId="175" fontId="6" fillId="0" borderId="61" xfId="53" applyNumberFormat="1" applyFont="1" applyFill="1" applyBorder="1" applyAlignment="1" applyProtection="1">
      <alignment horizontal="center" vertical="center" wrapText="1"/>
      <protection/>
    </xf>
    <xf numFmtId="175" fontId="6" fillId="0" borderId="91" xfId="53" applyNumberFormat="1" applyFont="1" applyFill="1" applyBorder="1" applyAlignment="1" applyProtection="1">
      <alignment horizontal="center" vertical="center" wrapText="1"/>
      <protection/>
    </xf>
    <xf numFmtId="175" fontId="6" fillId="0" borderId="77" xfId="53" applyNumberFormat="1" applyFont="1" applyFill="1" applyBorder="1" applyAlignment="1" applyProtection="1">
      <alignment horizontal="center" vertical="center" wrapText="1"/>
      <protection/>
    </xf>
    <xf numFmtId="175" fontId="6" fillId="0" borderId="29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3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99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5" xfId="53" applyNumberFormat="1" applyFont="1" applyFill="1" applyBorder="1" applyAlignment="1" applyProtection="1">
      <alignment horizontal="center" vertical="center" wrapText="1"/>
      <protection/>
    </xf>
    <xf numFmtId="175" fontId="6" fillId="0" borderId="46" xfId="53" applyNumberFormat="1" applyFont="1" applyFill="1" applyBorder="1" applyAlignment="1" applyProtection="1">
      <alignment horizontal="center" vertical="center" wrapText="1"/>
      <protection/>
    </xf>
    <xf numFmtId="0" fontId="6" fillId="0" borderId="41" xfId="53" applyNumberFormat="1" applyFont="1" applyFill="1" applyBorder="1" applyAlignment="1" applyProtection="1">
      <alignment horizontal="center" vertical="center"/>
      <protection/>
    </xf>
    <xf numFmtId="0" fontId="6" fillId="0" borderId="84" xfId="53" applyNumberFormat="1" applyFont="1" applyFill="1" applyBorder="1" applyAlignment="1" applyProtection="1">
      <alignment horizontal="center" vertical="center"/>
      <protection/>
    </xf>
    <xf numFmtId="0" fontId="6" fillId="0" borderId="59" xfId="53" applyNumberFormat="1" applyFont="1" applyFill="1" applyBorder="1" applyAlignment="1" applyProtection="1">
      <alignment horizontal="center" vertical="center"/>
      <protection/>
    </xf>
    <xf numFmtId="175" fontId="6" fillId="0" borderId="44" xfId="53" applyNumberFormat="1" applyFont="1" applyFill="1" applyBorder="1" applyAlignment="1" applyProtection="1">
      <alignment horizontal="center" textRotation="90" wrapText="1"/>
      <protection/>
    </xf>
    <xf numFmtId="175" fontId="6" fillId="0" borderId="24" xfId="53" applyNumberFormat="1" applyFont="1" applyFill="1" applyBorder="1" applyAlignment="1" applyProtection="1">
      <alignment horizontal="center" textRotation="90" wrapText="1"/>
      <protection/>
    </xf>
    <xf numFmtId="175" fontId="23" fillId="32" borderId="0" xfId="53" applyNumberFormat="1" applyFont="1" applyFill="1" applyBorder="1" applyAlignment="1" applyProtection="1">
      <alignment horizontal="center" vertical="center"/>
      <protection/>
    </xf>
    <xf numFmtId="175" fontId="6" fillId="0" borderId="42" xfId="53" applyNumberFormat="1" applyFont="1" applyFill="1" applyBorder="1" applyAlignment="1" applyProtection="1">
      <alignment horizontal="center" vertical="center"/>
      <protection/>
    </xf>
    <xf numFmtId="175" fontId="6" fillId="0" borderId="47" xfId="53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7" xfId="0" applyNumberFormat="1" applyFont="1" applyFill="1" applyBorder="1" applyAlignment="1" applyProtection="1">
      <alignment horizontal="center" vertical="center"/>
      <protection/>
    </xf>
    <xf numFmtId="49" fontId="10" fillId="0" borderId="68" xfId="0" applyNumberFormat="1" applyFont="1" applyFill="1" applyBorder="1" applyAlignment="1" applyProtection="1">
      <alignment horizontal="center" vertical="center"/>
      <protection/>
    </xf>
    <xf numFmtId="175" fontId="10" fillId="0" borderId="13" xfId="53" applyNumberFormat="1" applyFont="1" applyFill="1" applyBorder="1" applyAlignment="1" applyProtection="1">
      <alignment horizontal="center" vertical="center"/>
      <protection/>
    </xf>
    <xf numFmtId="175" fontId="10" fillId="0" borderId="17" xfId="53" applyNumberFormat="1" applyFont="1" applyFill="1" applyBorder="1" applyAlignment="1" applyProtection="1">
      <alignment horizontal="center" vertical="center"/>
      <protection/>
    </xf>
    <xf numFmtId="175" fontId="10" fillId="0" borderId="68" xfId="53" applyNumberFormat="1" applyFont="1" applyFill="1" applyBorder="1" applyAlignment="1" applyProtection="1">
      <alignment horizontal="center" vertical="center"/>
      <protection/>
    </xf>
    <xf numFmtId="49" fontId="10" fillId="0" borderId="58" xfId="0" applyNumberFormat="1" applyFont="1" applyFill="1" applyBorder="1" applyAlignment="1" applyProtection="1">
      <alignment horizontal="center" vertical="center"/>
      <protection/>
    </xf>
    <xf numFmtId="49" fontId="10" fillId="0" borderId="92" xfId="0" applyNumberFormat="1" applyFont="1" applyFill="1" applyBorder="1" applyAlignment="1" applyProtection="1">
      <alignment horizontal="center" vertical="center"/>
      <protection/>
    </xf>
    <xf numFmtId="49" fontId="10" fillId="0" borderId="93" xfId="0" applyNumberFormat="1" applyFont="1" applyFill="1" applyBorder="1" applyAlignment="1" applyProtection="1">
      <alignment horizontal="center" vertical="center"/>
      <protection/>
    </xf>
    <xf numFmtId="173" fontId="23" fillId="32" borderId="0" xfId="53" applyNumberFormat="1" applyFont="1" applyFill="1" applyBorder="1" applyAlignment="1" applyProtection="1">
      <alignment horizontal="center" vertical="center"/>
      <protection/>
    </xf>
    <xf numFmtId="175" fontId="9" fillId="0" borderId="13" xfId="53" applyNumberFormat="1" applyFont="1" applyFill="1" applyBorder="1" applyAlignment="1" applyProtection="1">
      <alignment horizontal="center" vertical="center" wrapText="1"/>
      <protection/>
    </xf>
    <xf numFmtId="175" fontId="9" fillId="0" borderId="17" xfId="53" applyNumberFormat="1" applyFont="1" applyFill="1" applyBorder="1" applyAlignment="1" applyProtection="1">
      <alignment horizontal="center" vertical="center" wrapText="1"/>
      <protection/>
    </xf>
    <xf numFmtId="175" fontId="9" fillId="0" borderId="68" xfId="53" applyNumberFormat="1" applyFont="1" applyFill="1" applyBorder="1" applyAlignment="1" applyProtection="1">
      <alignment horizontal="center" vertical="center" wrapText="1"/>
      <protection/>
    </xf>
    <xf numFmtId="0" fontId="6" fillId="0" borderId="58" xfId="53" applyNumberFormat="1" applyFont="1" applyFill="1" applyBorder="1" applyAlignment="1" applyProtection="1">
      <alignment horizontal="center" vertical="center" wrapText="1"/>
      <protection/>
    </xf>
    <xf numFmtId="0" fontId="6" fillId="0" borderId="92" xfId="53" applyNumberFormat="1" applyFont="1" applyFill="1" applyBorder="1" applyAlignment="1" applyProtection="1">
      <alignment horizontal="center" vertical="center" wrapText="1"/>
      <protection/>
    </xf>
    <xf numFmtId="0" fontId="6" fillId="0" borderId="93" xfId="53" applyNumberFormat="1" applyFont="1" applyFill="1" applyBorder="1" applyAlignment="1" applyProtection="1">
      <alignment horizontal="center" vertical="center" wrapText="1"/>
      <protection/>
    </xf>
    <xf numFmtId="0" fontId="6" fillId="0" borderId="73" xfId="53" applyNumberFormat="1" applyFont="1" applyFill="1" applyBorder="1" applyAlignment="1" applyProtection="1">
      <alignment horizontal="center" vertical="center" wrapText="1"/>
      <protection/>
    </xf>
    <xf numFmtId="0" fontId="6" fillId="0" borderId="74" xfId="53" applyNumberFormat="1" applyFont="1" applyFill="1" applyBorder="1" applyAlignment="1" applyProtection="1">
      <alignment horizontal="center" vertical="center" wrapText="1"/>
      <protection/>
    </xf>
    <xf numFmtId="0" fontId="6" fillId="0" borderId="95" xfId="53" applyNumberFormat="1" applyFont="1" applyFill="1" applyBorder="1" applyAlignment="1" applyProtection="1">
      <alignment horizontal="center" vertical="center" wrapText="1"/>
      <protection/>
    </xf>
    <xf numFmtId="0" fontId="6" fillId="0" borderId="13" xfId="53" applyNumberFormat="1" applyFont="1" applyFill="1" applyBorder="1" applyAlignment="1" applyProtection="1">
      <alignment horizontal="center" vertical="center"/>
      <protection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68" xfId="53" applyNumberFormat="1" applyFont="1" applyFill="1" applyBorder="1" applyAlignment="1" applyProtection="1">
      <alignment horizontal="center" vertical="center"/>
      <protection/>
    </xf>
    <xf numFmtId="172" fontId="10" fillId="0" borderId="13" xfId="0" applyNumberFormat="1" applyFont="1" applyFill="1" applyBorder="1" applyAlignment="1" applyProtection="1">
      <alignment horizontal="center" vertical="center"/>
      <protection/>
    </xf>
    <xf numFmtId="172" fontId="10" fillId="0" borderId="17" xfId="0" applyNumberFormat="1" applyFont="1" applyFill="1" applyBorder="1" applyAlignment="1" applyProtection="1">
      <alignment horizontal="center" vertical="center"/>
      <protection/>
    </xf>
    <xf numFmtId="172" fontId="10" fillId="0" borderId="68" xfId="0" applyNumberFormat="1" applyFont="1" applyFill="1" applyBorder="1" applyAlignment="1" applyProtection="1">
      <alignment horizontal="center" vertical="center"/>
      <protection/>
    </xf>
    <xf numFmtId="176" fontId="10" fillId="0" borderId="13" xfId="53" applyNumberFormat="1" applyFont="1" applyFill="1" applyBorder="1" applyAlignment="1" applyProtection="1">
      <alignment horizontal="center" vertical="center"/>
      <protection/>
    </xf>
    <xf numFmtId="176" fontId="10" fillId="0" borderId="17" xfId="53" applyNumberFormat="1" applyFont="1" applyFill="1" applyBorder="1" applyAlignment="1" applyProtection="1">
      <alignment horizontal="center" vertical="center"/>
      <protection/>
    </xf>
    <xf numFmtId="176" fontId="10" fillId="0" borderId="68" xfId="53" applyNumberFormat="1" applyFont="1" applyFill="1" applyBorder="1" applyAlignment="1" applyProtection="1">
      <alignment horizontal="center" vertical="center"/>
      <protection/>
    </xf>
    <xf numFmtId="175" fontId="6" fillId="0" borderId="41" xfId="53" applyNumberFormat="1" applyFont="1" applyFill="1" applyBorder="1" applyAlignment="1" applyProtection="1">
      <alignment horizontal="center" vertical="center"/>
      <protection/>
    </xf>
    <xf numFmtId="175" fontId="6" fillId="0" borderId="84" xfId="53" applyNumberFormat="1" applyFont="1" applyFill="1" applyBorder="1" applyAlignment="1" applyProtection="1">
      <alignment horizontal="center" vertical="center"/>
      <protection/>
    </xf>
    <xf numFmtId="175" fontId="6" fillId="0" borderId="59" xfId="53" applyNumberFormat="1" applyFont="1" applyFill="1" applyBorder="1" applyAlignment="1" applyProtection="1">
      <alignment horizontal="center" vertical="center"/>
      <protection/>
    </xf>
    <xf numFmtId="175" fontId="6" fillId="0" borderId="10" xfId="53" applyNumberFormat="1" applyFont="1" applyFill="1" applyBorder="1" applyAlignment="1" applyProtection="1">
      <alignment horizontal="center" vertical="center" wrapText="1"/>
      <protection/>
    </xf>
    <xf numFmtId="175" fontId="6" fillId="0" borderId="11" xfId="53" applyNumberFormat="1" applyFont="1" applyFill="1" applyBorder="1" applyAlignment="1" applyProtection="1">
      <alignment horizontal="center" vertical="center" wrapText="1"/>
      <protection/>
    </xf>
    <xf numFmtId="175" fontId="6" fillId="0" borderId="32" xfId="53" applyNumberFormat="1" applyFont="1" applyFill="1" applyBorder="1" applyAlignment="1" applyProtection="1">
      <alignment horizontal="center" vertical="center" wrapText="1"/>
      <protection/>
    </xf>
    <xf numFmtId="175" fontId="6" fillId="0" borderId="46" xfId="53" applyNumberFormat="1" applyFont="1" applyFill="1" applyBorder="1" applyAlignment="1" applyProtection="1">
      <alignment horizontal="center" textRotation="90" wrapText="1"/>
      <protection/>
    </xf>
    <xf numFmtId="175" fontId="6" fillId="0" borderId="39" xfId="53" applyNumberFormat="1" applyFont="1" applyFill="1" applyBorder="1" applyAlignment="1" applyProtection="1">
      <alignment horizontal="center" textRotation="90" wrapText="1"/>
      <protection/>
    </xf>
    <xf numFmtId="0" fontId="6" fillId="0" borderId="58" xfId="53" applyNumberFormat="1" applyFont="1" applyFill="1" applyBorder="1" applyAlignment="1" applyProtection="1">
      <alignment horizontal="center" vertical="center"/>
      <protection/>
    </xf>
    <xf numFmtId="0" fontId="6" fillId="0" borderId="92" xfId="53" applyNumberFormat="1" applyFont="1" applyFill="1" applyBorder="1" applyAlignment="1" applyProtection="1">
      <alignment horizontal="center" vertical="center"/>
      <protection/>
    </xf>
    <xf numFmtId="0" fontId="10" fillId="0" borderId="13" xfId="53" applyNumberFormat="1" applyFont="1" applyFill="1" applyBorder="1" applyAlignment="1" applyProtection="1">
      <alignment horizontal="center" vertical="center"/>
      <protection/>
    </xf>
    <xf numFmtId="0" fontId="10" fillId="0" borderId="17" xfId="53" applyNumberFormat="1" applyFont="1" applyFill="1" applyBorder="1" applyAlignment="1" applyProtection="1">
      <alignment horizontal="center" vertical="center"/>
      <protection/>
    </xf>
    <xf numFmtId="0" fontId="10" fillId="0" borderId="68" xfId="53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12" xfId="53" applyFont="1" applyFill="1" applyBorder="1" applyAlignment="1">
      <alignment horizontal="righ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2"/>
  <sheetViews>
    <sheetView zoomScale="80" zoomScaleNormal="80" zoomScalePageLayoutView="0" workbookViewId="0" topLeftCell="A1">
      <selection activeCell="A5" sqref="A5"/>
    </sheetView>
  </sheetViews>
  <sheetFormatPr defaultColWidth="3.28125" defaultRowHeight="15"/>
  <cols>
    <col min="1" max="1" width="7.140625" style="2" customWidth="1"/>
    <col min="2" max="8" width="5.7109375" style="2" customWidth="1"/>
    <col min="9" max="9" width="5.57421875" style="2" customWidth="1"/>
    <col min="10" max="15" width="5.7109375" style="2" customWidth="1"/>
    <col min="16" max="16" width="5.57421875" style="2" customWidth="1"/>
    <col min="17" max="17" width="5.7109375" style="2" customWidth="1"/>
    <col min="18" max="18" width="5.57421875" style="2" customWidth="1"/>
    <col min="19" max="19" width="5.7109375" style="2" customWidth="1"/>
    <col min="20" max="20" width="5.57421875" style="2" customWidth="1"/>
    <col min="21" max="34" width="5.7109375" style="2" customWidth="1"/>
    <col min="35" max="35" width="5.8515625" style="2" customWidth="1"/>
    <col min="36" max="53" width="5.7109375" style="2" customWidth="1"/>
    <col min="54" max="16384" width="3.28125" style="2" customWidth="1"/>
  </cols>
  <sheetData>
    <row r="1" spans="1:53" ht="33.75" customHeight="1">
      <c r="A1" s="406" t="s">
        <v>4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15" t="s">
        <v>3</v>
      </c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77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</row>
    <row r="2" spans="1:53" ht="30">
      <c r="A2" s="406" t="s">
        <v>5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</row>
    <row r="3" spans="1:53" ht="33" customHeight="1">
      <c r="A3" s="406" t="s">
        <v>222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16" t="s">
        <v>6</v>
      </c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</row>
    <row r="4" spans="1:53" ht="30.75">
      <c r="A4" s="419" t="s">
        <v>223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</row>
    <row r="5" spans="1:53" ht="36.7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417" t="s">
        <v>7</v>
      </c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8"/>
      <c r="AL5" s="418"/>
      <c r="AM5" s="418"/>
      <c r="AN5" s="348" t="s">
        <v>66</v>
      </c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</row>
    <row r="6" spans="1:53" s="3" customFormat="1" ht="24.75" customHeight="1">
      <c r="A6" s="406" t="s">
        <v>28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</row>
    <row r="7" spans="1:53" s="3" customFormat="1" ht="26.25" customHeight="1">
      <c r="A7" s="406" t="s">
        <v>128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20" t="s">
        <v>75</v>
      </c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  <c r="AK7" s="420"/>
      <c r="AL7" s="420"/>
      <c r="AM7" s="82"/>
      <c r="AN7" s="480" t="s">
        <v>197</v>
      </c>
      <c r="AO7" s="480"/>
      <c r="AP7" s="480"/>
      <c r="AQ7" s="480"/>
      <c r="AR7" s="480"/>
      <c r="AS7" s="480"/>
      <c r="AT7" s="480"/>
      <c r="AU7" s="480"/>
      <c r="AV7" s="480"/>
      <c r="AW7" s="480"/>
      <c r="AX7" s="480"/>
      <c r="AY7" s="480"/>
      <c r="AZ7" s="480"/>
      <c r="BA7" s="480"/>
    </row>
    <row r="8" spans="1:53" s="3" customFormat="1" ht="25.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420" t="s">
        <v>173</v>
      </c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82"/>
      <c r="AN8" s="349" t="s">
        <v>160</v>
      </c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</row>
    <row r="9" spans="1:53" s="3" customFormat="1" ht="25.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420" t="s">
        <v>76</v>
      </c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82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</row>
    <row r="10" spans="1:53" s="3" customFormat="1" ht="25.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348" t="s">
        <v>196</v>
      </c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</row>
    <row r="11" spans="1:53" s="3" customFormat="1" ht="25.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348" t="s">
        <v>181</v>
      </c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</row>
    <row r="12" spans="1:53" s="3" customFormat="1" ht="25.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421" t="s">
        <v>182</v>
      </c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421"/>
      <c r="AM12" s="421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</row>
    <row r="13" spans="1:53" s="3" customFormat="1" ht="27.7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5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7"/>
      <c r="AM13" s="87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</row>
    <row r="14" spans="1:53" s="3" customFormat="1" ht="22.5">
      <c r="A14" s="426" t="s">
        <v>189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6"/>
      <c r="AZ14" s="426"/>
      <c r="BA14" s="426"/>
    </row>
    <row r="15" spans="1:53" s="3" customFormat="1" ht="15" customHeight="1" thickBo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</row>
    <row r="16" spans="1:53" ht="21.75" customHeight="1">
      <c r="A16" s="412" t="s">
        <v>8</v>
      </c>
      <c r="B16" s="422" t="s">
        <v>9</v>
      </c>
      <c r="C16" s="423"/>
      <c r="D16" s="423"/>
      <c r="E16" s="424"/>
      <c r="F16" s="422" t="s">
        <v>10</v>
      </c>
      <c r="G16" s="423"/>
      <c r="H16" s="423"/>
      <c r="I16" s="424"/>
      <c r="J16" s="408" t="s">
        <v>11</v>
      </c>
      <c r="K16" s="409"/>
      <c r="L16" s="409"/>
      <c r="M16" s="409"/>
      <c r="N16" s="408" t="s">
        <v>12</v>
      </c>
      <c r="O16" s="409"/>
      <c r="P16" s="409"/>
      <c r="Q16" s="409"/>
      <c r="R16" s="410"/>
      <c r="S16" s="408" t="s">
        <v>13</v>
      </c>
      <c r="T16" s="414"/>
      <c r="U16" s="414"/>
      <c r="V16" s="414"/>
      <c r="W16" s="410"/>
      <c r="X16" s="408" t="s">
        <v>14</v>
      </c>
      <c r="Y16" s="409"/>
      <c r="Z16" s="409"/>
      <c r="AA16" s="410"/>
      <c r="AB16" s="422" t="s">
        <v>15</v>
      </c>
      <c r="AC16" s="423"/>
      <c r="AD16" s="423"/>
      <c r="AE16" s="424"/>
      <c r="AF16" s="422" t="s">
        <v>16</v>
      </c>
      <c r="AG16" s="423"/>
      <c r="AH16" s="423"/>
      <c r="AI16" s="424"/>
      <c r="AJ16" s="408" t="s">
        <v>17</v>
      </c>
      <c r="AK16" s="414"/>
      <c r="AL16" s="414"/>
      <c r="AM16" s="414"/>
      <c r="AN16" s="410"/>
      <c r="AO16" s="408" t="s">
        <v>18</v>
      </c>
      <c r="AP16" s="409"/>
      <c r="AQ16" s="409"/>
      <c r="AR16" s="409"/>
      <c r="AS16" s="499" t="s">
        <v>19</v>
      </c>
      <c r="AT16" s="500"/>
      <c r="AU16" s="500"/>
      <c r="AV16" s="500"/>
      <c r="AW16" s="501"/>
      <c r="AX16" s="408" t="s">
        <v>20</v>
      </c>
      <c r="AY16" s="409"/>
      <c r="AZ16" s="409"/>
      <c r="BA16" s="410"/>
    </row>
    <row r="17" spans="1:53" s="1" customFormat="1" ht="21.75" customHeight="1" thickBot="1">
      <c r="A17" s="413"/>
      <c r="B17" s="89">
        <v>1</v>
      </c>
      <c r="C17" s="90">
        <v>2</v>
      </c>
      <c r="D17" s="90">
        <v>3</v>
      </c>
      <c r="E17" s="91">
        <v>4</v>
      </c>
      <c r="F17" s="89">
        <v>5</v>
      </c>
      <c r="G17" s="90">
        <v>6</v>
      </c>
      <c r="H17" s="90">
        <v>7</v>
      </c>
      <c r="I17" s="91">
        <v>8</v>
      </c>
      <c r="J17" s="89">
        <v>9</v>
      </c>
      <c r="K17" s="90">
        <v>10</v>
      </c>
      <c r="L17" s="90">
        <v>11</v>
      </c>
      <c r="M17" s="92">
        <v>12</v>
      </c>
      <c r="N17" s="89">
        <v>13</v>
      </c>
      <c r="O17" s="90">
        <v>14</v>
      </c>
      <c r="P17" s="90">
        <v>15</v>
      </c>
      <c r="Q17" s="90">
        <v>16</v>
      </c>
      <c r="R17" s="91">
        <v>17</v>
      </c>
      <c r="S17" s="89">
        <v>18</v>
      </c>
      <c r="T17" s="90">
        <v>19</v>
      </c>
      <c r="U17" s="90">
        <v>20</v>
      </c>
      <c r="V17" s="90">
        <v>21</v>
      </c>
      <c r="W17" s="91">
        <v>22</v>
      </c>
      <c r="X17" s="89">
        <v>23</v>
      </c>
      <c r="Y17" s="90">
        <v>24</v>
      </c>
      <c r="Z17" s="90">
        <v>25</v>
      </c>
      <c r="AA17" s="91">
        <v>26</v>
      </c>
      <c r="AB17" s="89">
        <v>27</v>
      </c>
      <c r="AC17" s="90">
        <v>28</v>
      </c>
      <c r="AD17" s="90">
        <v>29</v>
      </c>
      <c r="AE17" s="91">
        <v>30</v>
      </c>
      <c r="AF17" s="89">
        <v>31</v>
      </c>
      <c r="AG17" s="90">
        <v>32</v>
      </c>
      <c r="AH17" s="90">
        <v>33</v>
      </c>
      <c r="AI17" s="91">
        <v>34</v>
      </c>
      <c r="AJ17" s="89">
        <v>35</v>
      </c>
      <c r="AK17" s="90">
        <v>36</v>
      </c>
      <c r="AL17" s="90">
        <v>37</v>
      </c>
      <c r="AM17" s="90">
        <v>38</v>
      </c>
      <c r="AN17" s="91">
        <v>39</v>
      </c>
      <c r="AO17" s="89">
        <v>40</v>
      </c>
      <c r="AP17" s="90">
        <v>41</v>
      </c>
      <c r="AQ17" s="90">
        <v>42</v>
      </c>
      <c r="AR17" s="92">
        <v>43</v>
      </c>
      <c r="AS17" s="89">
        <v>44</v>
      </c>
      <c r="AT17" s="90">
        <v>45</v>
      </c>
      <c r="AU17" s="90">
        <v>46</v>
      </c>
      <c r="AV17" s="90">
        <v>47</v>
      </c>
      <c r="AW17" s="91">
        <v>48</v>
      </c>
      <c r="AX17" s="89">
        <v>49</v>
      </c>
      <c r="AY17" s="90">
        <v>50</v>
      </c>
      <c r="AZ17" s="90">
        <v>51</v>
      </c>
      <c r="BA17" s="91">
        <v>52</v>
      </c>
    </row>
    <row r="18" spans="1:53" ht="18" customHeight="1" thickBot="1">
      <c r="A18" s="93">
        <v>1</v>
      </c>
      <c r="B18" s="5" t="s">
        <v>72</v>
      </c>
      <c r="C18" s="6" t="s">
        <v>72</v>
      </c>
      <c r="D18" s="94" t="s">
        <v>72</v>
      </c>
      <c r="E18" s="95" t="s">
        <v>72</v>
      </c>
      <c r="F18" s="5" t="s">
        <v>72</v>
      </c>
      <c r="G18" s="6" t="s">
        <v>72</v>
      </c>
      <c r="H18" s="6" t="s">
        <v>72</v>
      </c>
      <c r="I18" s="95" t="s">
        <v>72</v>
      </c>
      <c r="J18" s="5" t="s">
        <v>72</v>
      </c>
      <c r="K18" s="6" t="s">
        <v>72</v>
      </c>
      <c r="L18" s="6" t="s">
        <v>72</v>
      </c>
      <c r="M18" s="95" t="s">
        <v>72</v>
      </c>
      <c r="N18" s="5" t="s">
        <v>72</v>
      </c>
      <c r="O18" s="6" t="s">
        <v>72</v>
      </c>
      <c r="P18" s="6" t="s">
        <v>72</v>
      </c>
      <c r="Q18" s="6" t="s">
        <v>47</v>
      </c>
      <c r="R18" s="95" t="s">
        <v>47</v>
      </c>
      <c r="S18" s="96" t="s">
        <v>48</v>
      </c>
      <c r="T18" s="97" t="s">
        <v>46</v>
      </c>
      <c r="U18" s="97" t="s">
        <v>46</v>
      </c>
      <c r="V18" s="97" t="s">
        <v>46</v>
      </c>
      <c r="W18" s="98" t="s">
        <v>46</v>
      </c>
      <c r="X18" s="96" t="s">
        <v>46</v>
      </c>
      <c r="Y18" s="97" t="s">
        <v>46</v>
      </c>
      <c r="Z18" s="97" t="s">
        <v>46</v>
      </c>
      <c r="AA18" s="98" t="s">
        <v>46</v>
      </c>
      <c r="AB18" s="96" t="s">
        <v>46</v>
      </c>
      <c r="AC18" s="97" t="s">
        <v>48</v>
      </c>
      <c r="AD18" s="97" t="s">
        <v>48</v>
      </c>
      <c r="AE18" s="99" t="s">
        <v>48</v>
      </c>
      <c r="AF18" s="96" t="s">
        <v>48</v>
      </c>
      <c r="AG18" s="97" t="s">
        <v>46</v>
      </c>
      <c r="AH18" s="97" t="s">
        <v>46</v>
      </c>
      <c r="AI18" s="98" t="s">
        <v>46</v>
      </c>
      <c r="AJ18" s="97" t="s">
        <v>46</v>
      </c>
      <c r="AK18" s="97" t="s">
        <v>46</v>
      </c>
      <c r="AL18" s="97" t="s">
        <v>46</v>
      </c>
      <c r="AM18" s="97" t="s">
        <v>46</v>
      </c>
      <c r="AN18" s="98" t="s">
        <v>46</v>
      </c>
      <c r="AO18" s="100" t="s">
        <v>46</v>
      </c>
      <c r="AP18" s="97" t="s">
        <v>47</v>
      </c>
      <c r="AQ18" s="97" t="s">
        <v>47</v>
      </c>
      <c r="AR18" s="98" t="s">
        <v>47</v>
      </c>
      <c r="AS18" s="96" t="s">
        <v>48</v>
      </c>
      <c r="AT18" s="97" t="s">
        <v>48</v>
      </c>
      <c r="AU18" s="97" t="s">
        <v>48</v>
      </c>
      <c r="AV18" s="97" t="s">
        <v>48</v>
      </c>
      <c r="AW18" s="98" t="s">
        <v>48</v>
      </c>
      <c r="AX18" s="100" t="s">
        <v>48</v>
      </c>
      <c r="AY18" s="97" t="s">
        <v>48</v>
      </c>
      <c r="AZ18" s="97" t="s">
        <v>48</v>
      </c>
      <c r="BA18" s="98" t="s">
        <v>48</v>
      </c>
    </row>
    <row r="19" spans="1:53" ht="19.5" customHeight="1" thickBot="1">
      <c r="A19" s="101">
        <v>2</v>
      </c>
      <c r="B19" s="116" t="s">
        <v>49</v>
      </c>
      <c r="C19" s="102" t="s">
        <v>49</v>
      </c>
      <c r="D19" s="103" t="s">
        <v>49</v>
      </c>
      <c r="E19" s="104" t="s">
        <v>49</v>
      </c>
      <c r="F19" s="105" t="s">
        <v>49</v>
      </c>
      <c r="G19" s="103" t="s">
        <v>50</v>
      </c>
      <c r="H19" s="103" t="s">
        <v>50</v>
      </c>
      <c r="I19" s="104" t="s">
        <v>50</v>
      </c>
      <c r="J19" s="105" t="s">
        <v>50</v>
      </c>
      <c r="K19" s="103" t="s">
        <v>50</v>
      </c>
      <c r="L19" s="103" t="s">
        <v>50</v>
      </c>
      <c r="M19" s="104" t="s">
        <v>50</v>
      </c>
      <c r="N19" s="105" t="s">
        <v>50</v>
      </c>
      <c r="O19" s="103" t="s">
        <v>50</v>
      </c>
      <c r="P19" s="103" t="s">
        <v>50</v>
      </c>
      <c r="Q19" s="103" t="s">
        <v>50</v>
      </c>
      <c r="R19" s="104" t="s">
        <v>67</v>
      </c>
      <c r="S19" s="477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8"/>
      <c r="AJ19" s="478"/>
      <c r="AK19" s="478"/>
      <c r="AL19" s="478"/>
      <c r="AM19" s="478"/>
      <c r="AN19" s="478"/>
      <c r="AO19" s="478"/>
      <c r="AP19" s="478"/>
      <c r="AQ19" s="478"/>
      <c r="AR19" s="478"/>
      <c r="AS19" s="478"/>
      <c r="AT19" s="478"/>
      <c r="AU19" s="478"/>
      <c r="AV19" s="478"/>
      <c r="AW19" s="478"/>
      <c r="AX19" s="478"/>
      <c r="AY19" s="478"/>
      <c r="AZ19" s="478"/>
      <c r="BA19" s="479"/>
    </row>
    <row r="20" spans="1:53" ht="15" customHeight="1">
      <c r="A20" s="10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107"/>
      <c r="AU20" s="107"/>
      <c r="AV20" s="107"/>
      <c r="AW20" s="107"/>
      <c r="AX20" s="107"/>
      <c r="AY20" s="107"/>
      <c r="AZ20" s="107"/>
      <c r="BA20" s="107"/>
    </row>
    <row r="21" spans="1:53" s="4" customFormat="1" ht="21" customHeight="1">
      <c r="A21" s="411" t="s">
        <v>159</v>
      </c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1"/>
      <c r="AP21" s="411"/>
      <c r="AQ21" s="411"/>
      <c r="AR21" s="411"/>
      <c r="AS21" s="411"/>
      <c r="AT21" s="411"/>
      <c r="AU21" s="411"/>
      <c r="AV21" s="411"/>
      <c r="AW21" s="411"/>
      <c r="AX21" s="411"/>
      <c r="AY21" s="411"/>
      <c r="AZ21" s="411"/>
      <c r="BA21" s="411"/>
    </row>
    <row r="22" spans="1:53" ht="15.7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108"/>
      <c r="AW22" s="108"/>
      <c r="AX22" s="108"/>
      <c r="AY22" s="108"/>
      <c r="AZ22" s="108"/>
      <c r="BA22" s="78"/>
    </row>
    <row r="23" spans="1:53" ht="21.75" customHeight="1">
      <c r="A23" s="407" t="s">
        <v>190</v>
      </c>
      <c r="B23" s="407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109"/>
      <c r="AA23" s="407" t="s">
        <v>191</v>
      </c>
      <c r="AB23" s="407"/>
      <c r="AC23" s="407"/>
      <c r="AD23" s="407"/>
      <c r="AE23" s="407"/>
      <c r="AF23" s="407"/>
      <c r="AG23" s="407"/>
      <c r="AH23" s="407"/>
      <c r="AI23" s="407"/>
      <c r="AJ23" s="407"/>
      <c r="AK23" s="407"/>
      <c r="AL23" s="407"/>
      <c r="AM23" s="407"/>
      <c r="AN23" s="110"/>
      <c r="AO23" s="407" t="s">
        <v>192</v>
      </c>
      <c r="AP23" s="407"/>
      <c r="AQ23" s="407"/>
      <c r="AR23" s="407"/>
      <c r="AS23" s="407"/>
      <c r="AT23" s="407"/>
      <c r="AU23" s="407"/>
      <c r="AV23" s="407"/>
      <c r="AW23" s="407"/>
      <c r="AX23" s="407"/>
      <c r="AY23" s="407"/>
      <c r="AZ23" s="407"/>
      <c r="BA23" s="407"/>
    </row>
    <row r="24" spans="1:53" ht="15" customHeight="1" thickBot="1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83"/>
    </row>
    <row r="25" spans="1:53" ht="22.5" customHeight="1">
      <c r="A25" s="403" t="s">
        <v>8</v>
      </c>
      <c r="B25" s="383"/>
      <c r="C25" s="356" t="s">
        <v>21</v>
      </c>
      <c r="D25" s="366"/>
      <c r="E25" s="366"/>
      <c r="F25" s="383"/>
      <c r="G25" s="365" t="s">
        <v>132</v>
      </c>
      <c r="H25" s="395"/>
      <c r="I25" s="396"/>
      <c r="J25" s="365" t="s">
        <v>22</v>
      </c>
      <c r="K25" s="366"/>
      <c r="L25" s="366"/>
      <c r="M25" s="383"/>
      <c r="N25" s="365" t="s">
        <v>183</v>
      </c>
      <c r="O25" s="366"/>
      <c r="P25" s="383"/>
      <c r="Q25" s="365" t="s">
        <v>184</v>
      </c>
      <c r="R25" s="366"/>
      <c r="S25" s="383"/>
      <c r="T25" s="365" t="s">
        <v>23</v>
      </c>
      <c r="U25" s="366"/>
      <c r="V25" s="383"/>
      <c r="W25" s="365" t="s">
        <v>24</v>
      </c>
      <c r="X25" s="366"/>
      <c r="Y25" s="367"/>
      <c r="Z25" s="107"/>
      <c r="AA25" s="448" t="s">
        <v>25</v>
      </c>
      <c r="AB25" s="449"/>
      <c r="AC25" s="449"/>
      <c r="AD25" s="449"/>
      <c r="AE25" s="449"/>
      <c r="AF25" s="449"/>
      <c r="AG25" s="450"/>
      <c r="AH25" s="365" t="s">
        <v>26</v>
      </c>
      <c r="AI25" s="395"/>
      <c r="AJ25" s="396"/>
      <c r="AK25" s="356" t="s">
        <v>27</v>
      </c>
      <c r="AL25" s="357"/>
      <c r="AM25" s="358"/>
      <c r="AN25" s="113"/>
      <c r="AO25" s="444" t="s">
        <v>130</v>
      </c>
      <c r="AP25" s="357"/>
      <c r="AQ25" s="357"/>
      <c r="AR25" s="445"/>
      <c r="AS25" s="365" t="s">
        <v>131</v>
      </c>
      <c r="AT25" s="395"/>
      <c r="AU25" s="395"/>
      <c r="AV25" s="395"/>
      <c r="AW25" s="396"/>
      <c r="AX25" s="365" t="s">
        <v>26</v>
      </c>
      <c r="AY25" s="395"/>
      <c r="AZ25" s="395"/>
      <c r="BA25" s="502"/>
    </row>
    <row r="26" spans="1:53" ht="18.75" customHeight="1">
      <c r="A26" s="404"/>
      <c r="B26" s="384"/>
      <c r="C26" s="368"/>
      <c r="D26" s="369"/>
      <c r="E26" s="369"/>
      <c r="F26" s="384"/>
      <c r="G26" s="397"/>
      <c r="H26" s="398"/>
      <c r="I26" s="399"/>
      <c r="J26" s="368"/>
      <c r="K26" s="369"/>
      <c r="L26" s="369"/>
      <c r="M26" s="384"/>
      <c r="N26" s="368"/>
      <c r="O26" s="369"/>
      <c r="P26" s="384"/>
      <c r="Q26" s="368"/>
      <c r="R26" s="369"/>
      <c r="S26" s="384"/>
      <c r="T26" s="368"/>
      <c r="U26" s="369"/>
      <c r="V26" s="384"/>
      <c r="W26" s="368"/>
      <c r="X26" s="369"/>
      <c r="Y26" s="370"/>
      <c r="Z26" s="107"/>
      <c r="AA26" s="451"/>
      <c r="AB26" s="452"/>
      <c r="AC26" s="452"/>
      <c r="AD26" s="452"/>
      <c r="AE26" s="452"/>
      <c r="AF26" s="452"/>
      <c r="AG26" s="453"/>
      <c r="AH26" s="397"/>
      <c r="AI26" s="398"/>
      <c r="AJ26" s="399"/>
      <c r="AK26" s="359"/>
      <c r="AL26" s="360"/>
      <c r="AM26" s="361"/>
      <c r="AN26" s="113"/>
      <c r="AO26" s="446"/>
      <c r="AP26" s="360"/>
      <c r="AQ26" s="360"/>
      <c r="AR26" s="447"/>
      <c r="AS26" s="397"/>
      <c r="AT26" s="398"/>
      <c r="AU26" s="398"/>
      <c r="AV26" s="398"/>
      <c r="AW26" s="399"/>
      <c r="AX26" s="397"/>
      <c r="AY26" s="398"/>
      <c r="AZ26" s="398"/>
      <c r="BA26" s="503"/>
    </row>
    <row r="27" spans="1:53" ht="63.75" customHeight="1" thickBot="1">
      <c r="A27" s="405"/>
      <c r="B27" s="385"/>
      <c r="C27" s="371"/>
      <c r="D27" s="372"/>
      <c r="E27" s="372"/>
      <c r="F27" s="385"/>
      <c r="G27" s="400"/>
      <c r="H27" s="401"/>
      <c r="I27" s="402"/>
      <c r="J27" s="371"/>
      <c r="K27" s="372"/>
      <c r="L27" s="372"/>
      <c r="M27" s="385"/>
      <c r="N27" s="371"/>
      <c r="O27" s="372"/>
      <c r="P27" s="385"/>
      <c r="Q27" s="371"/>
      <c r="R27" s="372"/>
      <c r="S27" s="385"/>
      <c r="T27" s="371"/>
      <c r="U27" s="372"/>
      <c r="V27" s="385"/>
      <c r="W27" s="371"/>
      <c r="X27" s="372"/>
      <c r="Y27" s="373"/>
      <c r="Z27" s="107"/>
      <c r="AA27" s="454"/>
      <c r="AB27" s="455"/>
      <c r="AC27" s="455"/>
      <c r="AD27" s="455"/>
      <c r="AE27" s="455"/>
      <c r="AF27" s="455"/>
      <c r="AG27" s="456"/>
      <c r="AH27" s="400"/>
      <c r="AI27" s="401"/>
      <c r="AJ27" s="402"/>
      <c r="AK27" s="362"/>
      <c r="AL27" s="363"/>
      <c r="AM27" s="364"/>
      <c r="AN27" s="113"/>
      <c r="AO27" s="446"/>
      <c r="AP27" s="360"/>
      <c r="AQ27" s="360"/>
      <c r="AR27" s="447"/>
      <c r="AS27" s="397"/>
      <c r="AT27" s="398"/>
      <c r="AU27" s="398"/>
      <c r="AV27" s="398"/>
      <c r="AW27" s="399"/>
      <c r="AX27" s="397"/>
      <c r="AY27" s="398"/>
      <c r="AZ27" s="398"/>
      <c r="BA27" s="503"/>
    </row>
    <row r="28" spans="1:53" ht="22.5" customHeight="1">
      <c r="A28" s="394">
        <v>1</v>
      </c>
      <c r="B28" s="392"/>
      <c r="C28" s="390">
        <v>33</v>
      </c>
      <c r="D28" s="391"/>
      <c r="E28" s="391"/>
      <c r="F28" s="392"/>
      <c r="G28" s="390">
        <v>5</v>
      </c>
      <c r="H28" s="391"/>
      <c r="I28" s="392"/>
      <c r="J28" s="390" t="s">
        <v>52</v>
      </c>
      <c r="K28" s="391"/>
      <c r="L28" s="391"/>
      <c r="M28" s="392"/>
      <c r="N28" s="390"/>
      <c r="O28" s="391"/>
      <c r="P28" s="392"/>
      <c r="Q28" s="474"/>
      <c r="R28" s="475"/>
      <c r="S28" s="476"/>
      <c r="T28" s="390">
        <v>14</v>
      </c>
      <c r="U28" s="440"/>
      <c r="V28" s="468"/>
      <c r="W28" s="390">
        <f>C28+G28+0+N28+Q28+T28</f>
        <v>52</v>
      </c>
      <c r="X28" s="440"/>
      <c r="Y28" s="441"/>
      <c r="Z28" s="107"/>
      <c r="AA28" s="374" t="s">
        <v>68</v>
      </c>
      <c r="AB28" s="375"/>
      <c r="AC28" s="375"/>
      <c r="AD28" s="375"/>
      <c r="AE28" s="375"/>
      <c r="AF28" s="375"/>
      <c r="AG28" s="376"/>
      <c r="AH28" s="377">
        <v>1</v>
      </c>
      <c r="AI28" s="378"/>
      <c r="AJ28" s="379"/>
      <c r="AK28" s="353" t="s">
        <v>52</v>
      </c>
      <c r="AL28" s="354"/>
      <c r="AM28" s="355"/>
      <c r="AN28" s="113"/>
      <c r="AO28" s="457">
        <v>1</v>
      </c>
      <c r="AP28" s="458"/>
      <c r="AQ28" s="458"/>
      <c r="AR28" s="459"/>
      <c r="AS28" s="487" t="s">
        <v>79</v>
      </c>
      <c r="AT28" s="488"/>
      <c r="AU28" s="488"/>
      <c r="AV28" s="488"/>
      <c r="AW28" s="489"/>
      <c r="AX28" s="487">
        <v>3</v>
      </c>
      <c r="AY28" s="488"/>
      <c r="AZ28" s="488"/>
      <c r="BA28" s="496"/>
    </row>
    <row r="29" spans="1:53" ht="22.5" customHeight="1">
      <c r="A29" s="393">
        <v>2</v>
      </c>
      <c r="B29" s="352"/>
      <c r="C29" s="380"/>
      <c r="D29" s="381"/>
      <c r="E29" s="381"/>
      <c r="F29" s="382"/>
      <c r="G29" s="350"/>
      <c r="H29" s="351"/>
      <c r="I29" s="352"/>
      <c r="J29" s="350">
        <v>5</v>
      </c>
      <c r="K29" s="351"/>
      <c r="L29" s="351"/>
      <c r="M29" s="352"/>
      <c r="N29" s="350">
        <v>11</v>
      </c>
      <c r="O29" s="351"/>
      <c r="P29" s="352"/>
      <c r="Q29" s="471">
        <v>1</v>
      </c>
      <c r="R29" s="472"/>
      <c r="S29" s="473"/>
      <c r="T29" s="350"/>
      <c r="U29" s="469"/>
      <c r="V29" s="470"/>
      <c r="W29" s="380">
        <f>C29+G29+J29+N29+Q29+T29</f>
        <v>17</v>
      </c>
      <c r="X29" s="442"/>
      <c r="Y29" s="443"/>
      <c r="Z29" s="107"/>
      <c r="AA29" s="433" t="s">
        <v>51</v>
      </c>
      <c r="AB29" s="434"/>
      <c r="AC29" s="434"/>
      <c r="AD29" s="434"/>
      <c r="AE29" s="434"/>
      <c r="AF29" s="434"/>
      <c r="AG29" s="435"/>
      <c r="AH29" s="481">
        <v>3</v>
      </c>
      <c r="AI29" s="482"/>
      <c r="AJ29" s="483"/>
      <c r="AK29" s="427">
        <v>5</v>
      </c>
      <c r="AL29" s="428"/>
      <c r="AM29" s="429"/>
      <c r="AN29" s="113"/>
      <c r="AO29" s="460"/>
      <c r="AP29" s="461"/>
      <c r="AQ29" s="461"/>
      <c r="AR29" s="462"/>
      <c r="AS29" s="490"/>
      <c r="AT29" s="491"/>
      <c r="AU29" s="491"/>
      <c r="AV29" s="491"/>
      <c r="AW29" s="492"/>
      <c r="AX29" s="490"/>
      <c r="AY29" s="491"/>
      <c r="AZ29" s="491"/>
      <c r="BA29" s="497"/>
    </row>
    <row r="30" spans="1:53" ht="22.5" customHeight="1" thickBot="1">
      <c r="A30" s="386" t="s">
        <v>24</v>
      </c>
      <c r="B30" s="387"/>
      <c r="C30" s="388">
        <f>C28+C29</f>
        <v>33</v>
      </c>
      <c r="D30" s="389"/>
      <c r="E30" s="389"/>
      <c r="F30" s="387"/>
      <c r="G30" s="388">
        <f>G28+G29</f>
        <v>5</v>
      </c>
      <c r="H30" s="389"/>
      <c r="I30" s="387"/>
      <c r="J30" s="388" t="s">
        <v>185</v>
      </c>
      <c r="K30" s="389"/>
      <c r="L30" s="389"/>
      <c r="M30" s="387"/>
      <c r="N30" s="388">
        <f>N28+N29</f>
        <v>11</v>
      </c>
      <c r="O30" s="389"/>
      <c r="P30" s="387"/>
      <c r="Q30" s="465">
        <f>Q28+Q29</f>
        <v>1</v>
      </c>
      <c r="R30" s="466"/>
      <c r="S30" s="467"/>
      <c r="T30" s="388">
        <f>T28+T29</f>
        <v>14</v>
      </c>
      <c r="U30" s="389"/>
      <c r="V30" s="387"/>
      <c r="W30" s="388">
        <f>W28+W29</f>
        <v>69</v>
      </c>
      <c r="X30" s="389"/>
      <c r="Y30" s="439"/>
      <c r="Z30" s="107"/>
      <c r="AA30" s="436"/>
      <c r="AB30" s="437"/>
      <c r="AC30" s="437"/>
      <c r="AD30" s="437"/>
      <c r="AE30" s="437"/>
      <c r="AF30" s="437"/>
      <c r="AG30" s="438"/>
      <c r="AH30" s="484"/>
      <c r="AI30" s="485"/>
      <c r="AJ30" s="486"/>
      <c r="AK30" s="430"/>
      <c r="AL30" s="431"/>
      <c r="AM30" s="432"/>
      <c r="AN30" s="113"/>
      <c r="AO30" s="463"/>
      <c r="AP30" s="431"/>
      <c r="AQ30" s="431"/>
      <c r="AR30" s="464"/>
      <c r="AS30" s="493"/>
      <c r="AT30" s="494"/>
      <c r="AU30" s="494"/>
      <c r="AV30" s="494"/>
      <c r="AW30" s="495"/>
      <c r="AX30" s="493"/>
      <c r="AY30" s="494"/>
      <c r="AZ30" s="494"/>
      <c r="BA30" s="498"/>
    </row>
    <row r="31" spans="1:53" ht="15.7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</row>
    <row r="32" spans="1:53" ht="20.25">
      <c r="A32" s="425" t="s">
        <v>186</v>
      </c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25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</row>
  </sheetData>
  <sheetProtection/>
  <mergeCells count="86">
    <mergeCell ref="S19:BA19"/>
    <mergeCell ref="AN7:BA7"/>
    <mergeCell ref="AH29:AJ30"/>
    <mergeCell ref="AS28:AW30"/>
    <mergeCell ref="AX28:BA30"/>
    <mergeCell ref="AJ16:AN16"/>
    <mergeCell ref="AS16:AW16"/>
    <mergeCell ref="AX16:BA16"/>
    <mergeCell ref="AX25:BA27"/>
    <mergeCell ref="AO16:AR16"/>
    <mergeCell ref="Q30:S30"/>
    <mergeCell ref="T30:V30"/>
    <mergeCell ref="T28:V28"/>
    <mergeCell ref="T29:V29"/>
    <mergeCell ref="Q29:S29"/>
    <mergeCell ref="Q28:S28"/>
    <mergeCell ref="AO23:BA23"/>
    <mergeCell ref="W30:Y30"/>
    <mergeCell ref="W28:Y28"/>
    <mergeCell ref="W29:Y29"/>
    <mergeCell ref="AO25:AR27"/>
    <mergeCell ref="AH25:AJ27"/>
    <mergeCell ref="AA25:AG27"/>
    <mergeCell ref="AO28:AR30"/>
    <mergeCell ref="A32:Y32"/>
    <mergeCell ref="P8:AL8"/>
    <mergeCell ref="AB16:AE16"/>
    <mergeCell ref="AF16:AI16"/>
    <mergeCell ref="A14:BA14"/>
    <mergeCell ref="F16:I16"/>
    <mergeCell ref="J16:M16"/>
    <mergeCell ref="AK29:AM30"/>
    <mergeCell ref="AS25:AW27"/>
    <mergeCell ref="AA29:AG30"/>
    <mergeCell ref="A7:O7"/>
    <mergeCell ref="P7:AL7"/>
    <mergeCell ref="X16:AA16"/>
    <mergeCell ref="P9:AL9"/>
    <mergeCell ref="P10:AM10"/>
    <mergeCell ref="P12:AM12"/>
    <mergeCell ref="P11:AM11"/>
    <mergeCell ref="B16:E16"/>
    <mergeCell ref="A1:O1"/>
    <mergeCell ref="A2:O2"/>
    <mergeCell ref="A3:O3"/>
    <mergeCell ref="P1:AM1"/>
    <mergeCell ref="P3:AM3"/>
    <mergeCell ref="P5:AM5"/>
    <mergeCell ref="A4:O4"/>
    <mergeCell ref="AN10:BA11"/>
    <mergeCell ref="T25:V27"/>
    <mergeCell ref="A6:O6"/>
    <mergeCell ref="Q25:S27"/>
    <mergeCell ref="AA23:AM23"/>
    <mergeCell ref="N16:R16"/>
    <mergeCell ref="A21:BA21"/>
    <mergeCell ref="A16:A17"/>
    <mergeCell ref="S16:W16"/>
    <mergeCell ref="A23:Y23"/>
    <mergeCell ref="J25:M27"/>
    <mergeCell ref="G25:I27"/>
    <mergeCell ref="G28:I28"/>
    <mergeCell ref="A25:B27"/>
    <mergeCell ref="C28:F28"/>
    <mergeCell ref="J28:M28"/>
    <mergeCell ref="C25:F27"/>
    <mergeCell ref="C29:F29"/>
    <mergeCell ref="N25:P27"/>
    <mergeCell ref="A30:B30"/>
    <mergeCell ref="C30:F30"/>
    <mergeCell ref="G30:I30"/>
    <mergeCell ref="N30:P30"/>
    <mergeCell ref="J30:M30"/>
    <mergeCell ref="N28:P28"/>
    <mergeCell ref="A29:B29"/>
    <mergeCell ref="A28:B28"/>
    <mergeCell ref="AN5:BA6"/>
    <mergeCell ref="AN8:BA9"/>
    <mergeCell ref="G29:I29"/>
    <mergeCell ref="J29:M29"/>
    <mergeCell ref="N29:P29"/>
    <mergeCell ref="AK28:AM28"/>
    <mergeCell ref="AK25:AM27"/>
    <mergeCell ref="W25:Y27"/>
    <mergeCell ref="AA28:AG28"/>
    <mergeCell ref="AH28:AJ28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4"/>
  <sheetViews>
    <sheetView tabSelected="1" view="pageBreakPreview" zoomScale="80" zoomScaleSheetLayoutView="80" zoomScalePageLayoutView="0" workbookViewId="0" topLeftCell="A1">
      <selection activeCell="B13" sqref="B13"/>
    </sheetView>
  </sheetViews>
  <sheetFormatPr defaultColWidth="9.140625" defaultRowHeight="15"/>
  <cols>
    <col min="1" max="1" width="12.8515625" style="14" customWidth="1"/>
    <col min="2" max="2" width="45.00390625" style="15" customWidth="1"/>
    <col min="3" max="3" width="12.8515625" style="16" customWidth="1"/>
    <col min="4" max="4" width="12.8515625" style="17" customWidth="1"/>
    <col min="5" max="5" width="5.7109375" style="17" customWidth="1"/>
    <col min="6" max="6" width="5.7109375" style="16" customWidth="1"/>
    <col min="7" max="7" width="8.57421875" style="16" customWidth="1"/>
    <col min="8" max="8" width="8.421875" style="16" customWidth="1"/>
    <col min="9" max="10" width="7.140625" style="15" customWidth="1"/>
    <col min="11" max="11" width="6.7109375" style="15" customWidth="1"/>
    <col min="12" max="12" width="7.140625" style="15" customWidth="1"/>
    <col min="13" max="13" width="8.57421875" style="15" customWidth="1"/>
    <col min="14" max="16" width="12.8515625" style="15" customWidth="1"/>
    <col min="17" max="17" width="7.00390625" style="13" customWidth="1"/>
    <col min="18" max="18" width="7.421875" style="13" customWidth="1"/>
    <col min="19" max="19" width="6.7109375" style="13" customWidth="1"/>
    <col min="20" max="20" width="3.57421875" style="13" customWidth="1"/>
    <col min="21" max="16384" width="9.140625" style="13" customWidth="1"/>
  </cols>
  <sheetData>
    <row r="1" spans="1:16" s="10" customFormat="1" ht="18.75" customHeight="1" thickBot="1">
      <c r="A1" s="582" t="s">
        <v>193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4"/>
    </row>
    <row r="2" spans="1:16" s="10" customFormat="1" ht="18.75" customHeight="1">
      <c r="A2" s="564" t="s">
        <v>43</v>
      </c>
      <c r="B2" s="600" t="s">
        <v>77</v>
      </c>
      <c r="C2" s="603" t="s">
        <v>30</v>
      </c>
      <c r="D2" s="604"/>
      <c r="E2" s="604"/>
      <c r="F2" s="605"/>
      <c r="G2" s="561" t="s">
        <v>78</v>
      </c>
      <c r="H2" s="552" t="s">
        <v>31</v>
      </c>
      <c r="I2" s="553"/>
      <c r="J2" s="553"/>
      <c r="K2" s="553"/>
      <c r="L2" s="553"/>
      <c r="M2" s="554"/>
      <c r="N2" s="585" t="s">
        <v>44</v>
      </c>
      <c r="O2" s="586"/>
      <c r="P2" s="587"/>
    </row>
    <row r="3" spans="1:16" s="10" customFormat="1" ht="18.75" customHeight="1" thickBot="1">
      <c r="A3" s="565"/>
      <c r="B3" s="601"/>
      <c r="C3" s="567" t="s">
        <v>32</v>
      </c>
      <c r="D3" s="550" t="s">
        <v>33</v>
      </c>
      <c r="E3" s="562" t="s">
        <v>34</v>
      </c>
      <c r="F3" s="563"/>
      <c r="G3" s="548"/>
      <c r="H3" s="547" t="s">
        <v>0</v>
      </c>
      <c r="I3" s="570" t="s">
        <v>35</v>
      </c>
      <c r="J3" s="570"/>
      <c r="K3" s="570"/>
      <c r="L3" s="571"/>
      <c r="M3" s="543" t="s">
        <v>36</v>
      </c>
      <c r="N3" s="588"/>
      <c r="O3" s="589"/>
      <c r="P3" s="590"/>
    </row>
    <row r="4" spans="1:16" s="10" customFormat="1" ht="18.75" customHeight="1" thickBot="1">
      <c r="A4" s="565"/>
      <c r="B4" s="601"/>
      <c r="C4" s="567"/>
      <c r="D4" s="550"/>
      <c r="E4" s="550" t="s">
        <v>145</v>
      </c>
      <c r="F4" s="606" t="s">
        <v>37</v>
      </c>
      <c r="G4" s="548"/>
      <c r="H4" s="548"/>
      <c r="I4" s="558" t="s">
        <v>1</v>
      </c>
      <c r="J4" s="555" t="s">
        <v>2</v>
      </c>
      <c r="K4" s="555" t="s">
        <v>38</v>
      </c>
      <c r="L4" s="555" t="s">
        <v>54</v>
      </c>
      <c r="M4" s="544"/>
      <c r="N4" s="608" t="s">
        <v>39</v>
      </c>
      <c r="O4" s="609"/>
      <c r="P4" s="33" t="s">
        <v>40</v>
      </c>
    </row>
    <row r="5" spans="1:16" s="10" customFormat="1" ht="18.75" customHeight="1" thickBot="1">
      <c r="A5" s="565"/>
      <c r="B5" s="601"/>
      <c r="C5" s="567"/>
      <c r="D5" s="550"/>
      <c r="E5" s="550"/>
      <c r="F5" s="606"/>
      <c r="G5" s="548"/>
      <c r="H5" s="548"/>
      <c r="I5" s="559"/>
      <c r="J5" s="556"/>
      <c r="K5" s="556"/>
      <c r="L5" s="556"/>
      <c r="M5" s="544"/>
      <c r="N5" s="31">
        <v>1</v>
      </c>
      <c r="O5" s="32">
        <v>2</v>
      </c>
      <c r="P5" s="33">
        <v>3</v>
      </c>
    </row>
    <row r="6" spans="1:16" s="10" customFormat="1" ht="18.75" customHeight="1" thickBot="1">
      <c r="A6" s="565"/>
      <c r="B6" s="601"/>
      <c r="C6" s="567"/>
      <c r="D6" s="550"/>
      <c r="E6" s="550"/>
      <c r="F6" s="606"/>
      <c r="G6" s="548"/>
      <c r="H6" s="548"/>
      <c r="I6" s="559"/>
      <c r="J6" s="556"/>
      <c r="K6" s="556"/>
      <c r="L6" s="556"/>
      <c r="M6" s="545"/>
      <c r="N6" s="591" t="s">
        <v>45</v>
      </c>
      <c r="O6" s="592"/>
      <c r="P6" s="593"/>
    </row>
    <row r="7" spans="1:16" s="10" customFormat="1" ht="60" customHeight="1" thickBot="1">
      <c r="A7" s="566"/>
      <c r="B7" s="602"/>
      <c r="C7" s="568"/>
      <c r="D7" s="551"/>
      <c r="E7" s="551"/>
      <c r="F7" s="607"/>
      <c r="G7" s="549"/>
      <c r="H7" s="549"/>
      <c r="I7" s="560"/>
      <c r="J7" s="557"/>
      <c r="K7" s="557"/>
      <c r="L7" s="557"/>
      <c r="M7" s="546"/>
      <c r="N7" s="31">
        <v>15</v>
      </c>
      <c r="O7" s="32">
        <v>18</v>
      </c>
      <c r="P7" s="117">
        <v>17</v>
      </c>
    </row>
    <row r="8" spans="1:21" s="10" customFormat="1" ht="16.5" thickBot="1">
      <c r="A8" s="31">
        <v>1</v>
      </c>
      <c r="B8" s="33">
        <v>2</v>
      </c>
      <c r="C8" s="31">
        <v>3</v>
      </c>
      <c r="D8" s="34">
        <v>4</v>
      </c>
      <c r="E8" s="34">
        <v>5</v>
      </c>
      <c r="F8" s="35">
        <v>6</v>
      </c>
      <c r="G8" s="31">
        <v>7</v>
      </c>
      <c r="H8" s="33">
        <v>8</v>
      </c>
      <c r="I8" s="36">
        <v>9</v>
      </c>
      <c r="J8" s="34">
        <v>10</v>
      </c>
      <c r="K8" s="34">
        <v>11</v>
      </c>
      <c r="L8" s="34">
        <v>12</v>
      </c>
      <c r="M8" s="35">
        <v>13</v>
      </c>
      <c r="N8" s="31">
        <v>14</v>
      </c>
      <c r="O8" s="34">
        <v>15</v>
      </c>
      <c r="P8" s="33">
        <v>16</v>
      </c>
      <c r="Q8" s="11"/>
      <c r="R8" s="11"/>
      <c r="S8" s="11"/>
      <c r="T8" s="11"/>
      <c r="U8" s="11"/>
    </row>
    <row r="9" spans="1:16" s="10" customFormat="1" ht="16.5" thickBot="1">
      <c r="A9" s="594" t="s">
        <v>194</v>
      </c>
      <c r="B9" s="595"/>
      <c r="C9" s="595"/>
      <c r="D9" s="595"/>
      <c r="E9" s="595"/>
      <c r="F9" s="595"/>
      <c r="G9" s="595"/>
      <c r="H9" s="595"/>
      <c r="I9" s="595"/>
      <c r="J9" s="595"/>
      <c r="K9" s="595"/>
      <c r="L9" s="595"/>
      <c r="M9" s="595"/>
      <c r="N9" s="595"/>
      <c r="O9" s="595"/>
      <c r="P9" s="596"/>
    </row>
    <row r="10" spans="1:16" s="10" customFormat="1" ht="16.5" thickBot="1">
      <c r="A10" s="597" t="s">
        <v>136</v>
      </c>
      <c r="B10" s="598"/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598"/>
      <c r="P10" s="599"/>
    </row>
    <row r="11" spans="1:16" s="10" customFormat="1" ht="31.5">
      <c r="A11" s="119" t="s">
        <v>55</v>
      </c>
      <c r="B11" s="120" t="s">
        <v>58</v>
      </c>
      <c r="C11" s="121"/>
      <c r="D11" s="122"/>
      <c r="E11" s="122"/>
      <c r="F11" s="123"/>
      <c r="G11" s="37">
        <f>G12+G13</f>
        <v>5</v>
      </c>
      <c r="H11" s="38">
        <f>H12+H13</f>
        <v>150</v>
      </c>
      <c r="I11" s="39">
        <f>I12+I13</f>
        <v>66</v>
      </c>
      <c r="J11" s="40"/>
      <c r="K11" s="40"/>
      <c r="L11" s="40">
        <f>L12+L13</f>
        <v>66</v>
      </c>
      <c r="M11" s="41">
        <f>M12+M13</f>
        <v>84</v>
      </c>
      <c r="N11" s="124"/>
      <c r="O11" s="125"/>
      <c r="P11" s="309"/>
    </row>
    <row r="12" spans="1:16" s="10" customFormat="1" ht="31.5">
      <c r="A12" s="126" t="s">
        <v>80</v>
      </c>
      <c r="B12" s="120" t="s">
        <v>58</v>
      </c>
      <c r="C12" s="127"/>
      <c r="D12" s="128">
        <v>1</v>
      </c>
      <c r="E12" s="128"/>
      <c r="F12" s="129"/>
      <c r="G12" s="130">
        <v>2</v>
      </c>
      <c r="H12" s="131">
        <f>G12*30</f>
        <v>60</v>
      </c>
      <c r="I12" s="132">
        <f>J12+K12+L12</f>
        <v>30</v>
      </c>
      <c r="J12" s="128"/>
      <c r="K12" s="128"/>
      <c r="L12" s="128">
        <v>30</v>
      </c>
      <c r="M12" s="133">
        <f>H12-I12</f>
        <v>30</v>
      </c>
      <c r="N12" s="127">
        <v>2</v>
      </c>
      <c r="O12" s="129"/>
      <c r="P12" s="310"/>
    </row>
    <row r="13" spans="1:16" s="10" customFormat="1" ht="31.5">
      <c r="A13" s="126" t="s">
        <v>81</v>
      </c>
      <c r="B13" s="120" t="s">
        <v>58</v>
      </c>
      <c r="C13" s="127">
        <v>2</v>
      </c>
      <c r="D13" s="128"/>
      <c r="E13" s="128"/>
      <c r="F13" s="129"/>
      <c r="G13" s="130">
        <v>3</v>
      </c>
      <c r="H13" s="131">
        <f>G13*30</f>
        <v>90</v>
      </c>
      <c r="I13" s="132">
        <f>J13+K13+L13</f>
        <v>36</v>
      </c>
      <c r="J13" s="128"/>
      <c r="K13" s="128"/>
      <c r="L13" s="128">
        <v>36</v>
      </c>
      <c r="M13" s="133">
        <f>H13-I13</f>
        <v>54</v>
      </c>
      <c r="N13" s="127"/>
      <c r="O13" s="129">
        <v>2</v>
      </c>
      <c r="P13" s="310"/>
    </row>
    <row r="14" spans="1:21" s="12" customFormat="1" ht="15.75">
      <c r="A14" s="134" t="s">
        <v>56</v>
      </c>
      <c r="B14" s="135" t="s">
        <v>69</v>
      </c>
      <c r="C14" s="136"/>
      <c r="D14" s="137">
        <v>2</v>
      </c>
      <c r="E14" s="138"/>
      <c r="F14" s="139"/>
      <c r="G14" s="140">
        <v>3</v>
      </c>
      <c r="H14" s="141">
        <f>G14*30</f>
        <v>90</v>
      </c>
      <c r="I14" s="142">
        <f>J14+K14+L14</f>
        <v>36</v>
      </c>
      <c r="J14" s="143">
        <v>18</v>
      </c>
      <c r="K14" s="144"/>
      <c r="L14" s="143">
        <v>18</v>
      </c>
      <c r="M14" s="145">
        <f>H14-I14</f>
        <v>54</v>
      </c>
      <c r="N14" s="146"/>
      <c r="O14" s="147">
        <v>2</v>
      </c>
      <c r="P14" s="311"/>
      <c r="U14" s="21"/>
    </row>
    <row r="15" spans="1:21" s="12" customFormat="1" ht="15.75">
      <c r="A15" s="134" t="s">
        <v>57</v>
      </c>
      <c r="B15" s="135" t="s">
        <v>201</v>
      </c>
      <c r="C15" s="136"/>
      <c r="D15" s="137">
        <v>1</v>
      </c>
      <c r="E15" s="138"/>
      <c r="F15" s="139"/>
      <c r="G15" s="140">
        <v>3</v>
      </c>
      <c r="H15" s="141">
        <f>G15*30</f>
        <v>90</v>
      </c>
      <c r="I15" s="142">
        <f>J15+K15+L15</f>
        <v>45</v>
      </c>
      <c r="J15" s="143">
        <v>30</v>
      </c>
      <c r="K15" s="144"/>
      <c r="L15" s="143">
        <v>15</v>
      </c>
      <c r="M15" s="145">
        <f>H15-I15</f>
        <v>45</v>
      </c>
      <c r="N15" s="146">
        <v>3</v>
      </c>
      <c r="O15" s="147"/>
      <c r="P15" s="311"/>
      <c r="U15" s="21"/>
    </row>
    <row r="16" spans="1:16" s="12" customFormat="1" ht="16.5" thickBot="1">
      <c r="A16" s="148" t="s">
        <v>202</v>
      </c>
      <c r="B16" s="149" t="s">
        <v>73</v>
      </c>
      <c r="C16" s="150">
        <v>1</v>
      </c>
      <c r="D16" s="151"/>
      <c r="E16" s="151"/>
      <c r="F16" s="152"/>
      <c r="G16" s="140">
        <v>3</v>
      </c>
      <c r="H16" s="141">
        <f>G16*30</f>
        <v>90</v>
      </c>
      <c r="I16" s="153">
        <f>J16+K16+L16</f>
        <v>30</v>
      </c>
      <c r="J16" s="154">
        <v>20</v>
      </c>
      <c r="K16" s="155"/>
      <c r="L16" s="154">
        <v>10</v>
      </c>
      <c r="M16" s="156">
        <f>H16-I16</f>
        <v>60</v>
      </c>
      <c r="N16" s="157">
        <v>2</v>
      </c>
      <c r="O16" s="158"/>
      <c r="P16" s="312"/>
    </row>
    <row r="17" spans="1:21" s="10" customFormat="1" ht="16.5" thickBot="1">
      <c r="A17" s="526" t="s">
        <v>53</v>
      </c>
      <c r="B17" s="527"/>
      <c r="C17" s="527"/>
      <c r="D17" s="527"/>
      <c r="E17" s="527"/>
      <c r="F17" s="528"/>
      <c r="G17" s="159">
        <f>G11+G14+G15+G16</f>
        <v>14</v>
      </c>
      <c r="H17" s="231">
        <f aca="true" t="shared" si="0" ref="H17:M17">H11+H14+H15+H16</f>
        <v>420</v>
      </c>
      <c r="I17" s="25">
        <f t="shared" si="0"/>
        <v>177</v>
      </c>
      <c r="J17" s="160">
        <f t="shared" si="0"/>
        <v>68</v>
      </c>
      <c r="K17" s="160"/>
      <c r="L17" s="160">
        <f t="shared" si="0"/>
        <v>109</v>
      </c>
      <c r="M17" s="26">
        <f t="shared" si="0"/>
        <v>243</v>
      </c>
      <c r="N17" s="161">
        <f>SUM(N11:N16)</f>
        <v>7</v>
      </c>
      <c r="O17" s="26">
        <f>SUM(O11:O16)</f>
        <v>4</v>
      </c>
      <c r="P17" s="28"/>
      <c r="Q17" s="18"/>
      <c r="R17" s="18"/>
      <c r="S17" s="18"/>
      <c r="T17" s="18"/>
      <c r="U17" s="18"/>
    </row>
    <row r="18" spans="1:21" s="10" customFormat="1" ht="16.5" customHeight="1" thickBot="1">
      <c r="A18" s="529" t="s">
        <v>187</v>
      </c>
      <c r="B18" s="530"/>
      <c r="C18" s="530"/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1"/>
      <c r="Q18" s="18"/>
      <c r="R18" s="18"/>
      <c r="S18" s="18"/>
      <c r="T18" s="18"/>
      <c r="U18" s="18"/>
    </row>
    <row r="19" spans="1:21" s="10" customFormat="1" ht="31.5">
      <c r="A19" s="162" t="s">
        <v>93</v>
      </c>
      <c r="B19" s="163" t="s">
        <v>134</v>
      </c>
      <c r="C19" s="164">
        <v>2</v>
      </c>
      <c r="D19" s="165"/>
      <c r="E19" s="165"/>
      <c r="F19" s="166"/>
      <c r="G19" s="167">
        <v>4</v>
      </c>
      <c r="H19" s="168">
        <f>G19*30</f>
        <v>120</v>
      </c>
      <c r="I19" s="169">
        <f>J19+K19+L19</f>
        <v>54</v>
      </c>
      <c r="J19" s="165">
        <v>18</v>
      </c>
      <c r="K19" s="165">
        <v>18</v>
      </c>
      <c r="L19" s="165">
        <v>18</v>
      </c>
      <c r="M19" s="166">
        <f>H19-I19</f>
        <v>66</v>
      </c>
      <c r="N19" s="169"/>
      <c r="O19" s="170">
        <v>3</v>
      </c>
      <c r="P19" s="168"/>
      <c r="Q19" s="18"/>
      <c r="R19" s="18"/>
      <c r="S19" s="18"/>
      <c r="T19" s="18"/>
      <c r="U19" s="18"/>
    </row>
    <row r="20" spans="1:21" s="10" customFormat="1" ht="32.25" thickBot="1">
      <c r="A20" s="171" t="s">
        <v>133</v>
      </c>
      <c r="B20" s="29" t="s">
        <v>96</v>
      </c>
      <c r="C20" s="172"/>
      <c r="D20" s="173">
        <v>2</v>
      </c>
      <c r="E20" s="174"/>
      <c r="F20" s="175"/>
      <c r="G20" s="176">
        <v>3</v>
      </c>
      <c r="H20" s="177">
        <f>G20*30</f>
        <v>90</v>
      </c>
      <c r="I20" s="178">
        <f>J20+K20+L20</f>
        <v>36</v>
      </c>
      <c r="J20" s="179">
        <v>18</v>
      </c>
      <c r="K20" s="179"/>
      <c r="L20" s="179">
        <v>18</v>
      </c>
      <c r="M20" s="180">
        <f>H20-I20</f>
        <v>54</v>
      </c>
      <c r="N20" s="181"/>
      <c r="O20" s="182">
        <v>2</v>
      </c>
      <c r="P20" s="313"/>
      <c r="Q20" s="18"/>
      <c r="R20" s="18"/>
      <c r="S20" s="18"/>
      <c r="T20" s="18"/>
      <c r="U20" s="18"/>
    </row>
    <row r="21" spans="1:21" s="10" customFormat="1" ht="16.5" thickBot="1">
      <c r="A21" s="529" t="s">
        <v>94</v>
      </c>
      <c r="B21" s="530"/>
      <c r="C21" s="530"/>
      <c r="D21" s="530"/>
      <c r="E21" s="530"/>
      <c r="F21" s="531"/>
      <c r="G21" s="183">
        <f aca="true" t="shared" si="1" ref="G21:M21">G19+G20</f>
        <v>7</v>
      </c>
      <c r="H21" s="24">
        <f t="shared" si="1"/>
        <v>210</v>
      </c>
      <c r="I21" s="25">
        <f t="shared" si="1"/>
        <v>90</v>
      </c>
      <c r="J21" s="160">
        <f t="shared" si="1"/>
        <v>36</v>
      </c>
      <c r="K21" s="160">
        <f t="shared" si="1"/>
        <v>18</v>
      </c>
      <c r="L21" s="160">
        <f t="shared" si="1"/>
        <v>36</v>
      </c>
      <c r="M21" s="160">
        <f t="shared" si="1"/>
        <v>120</v>
      </c>
      <c r="N21" s="184"/>
      <c r="O21" s="185">
        <f>SUM(O19:O20)</f>
        <v>5</v>
      </c>
      <c r="P21" s="314"/>
      <c r="Q21" s="18"/>
      <c r="R21" s="18"/>
      <c r="S21" s="18"/>
      <c r="T21" s="18"/>
      <c r="U21" s="18"/>
    </row>
    <row r="22" spans="1:16" s="10" customFormat="1" ht="16.5" thickBot="1">
      <c r="A22" s="578" t="s">
        <v>198</v>
      </c>
      <c r="B22" s="579"/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80"/>
    </row>
    <row r="23" spans="1:16" s="10" customFormat="1" ht="15.75">
      <c r="A23" s="189" t="s">
        <v>112</v>
      </c>
      <c r="B23" s="190" t="s">
        <v>74</v>
      </c>
      <c r="C23" s="5"/>
      <c r="D23" s="6">
        <v>1</v>
      </c>
      <c r="E23" s="6"/>
      <c r="F23" s="191"/>
      <c r="G23" s="192">
        <v>3</v>
      </c>
      <c r="H23" s="193">
        <f>G23*30</f>
        <v>90</v>
      </c>
      <c r="I23" s="169"/>
      <c r="J23" s="165"/>
      <c r="K23" s="165"/>
      <c r="L23" s="165"/>
      <c r="M23" s="166"/>
      <c r="N23" s="194"/>
      <c r="O23" s="195"/>
      <c r="P23" s="315"/>
    </row>
    <row r="24" spans="1:16" s="10" customFormat="1" ht="16.5" thickBot="1">
      <c r="A24" s="196" t="s">
        <v>113</v>
      </c>
      <c r="B24" s="197" t="s">
        <v>59</v>
      </c>
      <c r="C24" s="187"/>
      <c r="D24" s="188">
        <v>3</v>
      </c>
      <c r="E24" s="188"/>
      <c r="F24" s="198"/>
      <c r="G24" s="199">
        <v>7.5</v>
      </c>
      <c r="H24" s="200">
        <f>G24*30</f>
        <v>225</v>
      </c>
      <c r="I24" s="201"/>
      <c r="J24" s="186"/>
      <c r="K24" s="186"/>
      <c r="L24" s="186"/>
      <c r="M24" s="202"/>
      <c r="N24" s="203"/>
      <c r="O24" s="204"/>
      <c r="P24" s="316"/>
    </row>
    <row r="25" spans="1:16" ht="16.5" thickBot="1">
      <c r="A25" s="572" t="s">
        <v>99</v>
      </c>
      <c r="B25" s="573"/>
      <c r="C25" s="573"/>
      <c r="D25" s="573"/>
      <c r="E25" s="573"/>
      <c r="F25" s="574"/>
      <c r="G25" s="205">
        <f>G23+G24</f>
        <v>10.5</v>
      </c>
      <c r="H25" s="206">
        <f>H23+H24</f>
        <v>315</v>
      </c>
      <c r="I25" s="207"/>
      <c r="J25" s="208"/>
      <c r="K25" s="209"/>
      <c r="L25" s="208"/>
      <c r="M25" s="210"/>
      <c r="N25" s="207"/>
      <c r="O25" s="211"/>
      <c r="P25" s="206"/>
    </row>
    <row r="26" spans="1:18" s="10" customFormat="1" ht="17.25" customHeight="1" thickBot="1">
      <c r="A26" s="572" t="s">
        <v>199</v>
      </c>
      <c r="B26" s="573"/>
      <c r="C26" s="573"/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4"/>
      <c r="R26" s="27"/>
    </row>
    <row r="27" spans="1:16" s="10" customFormat="1" ht="16.5" thickBot="1">
      <c r="A27" s="212" t="s">
        <v>89</v>
      </c>
      <c r="B27" s="213" t="s">
        <v>79</v>
      </c>
      <c r="C27" s="214" t="s">
        <v>200</v>
      </c>
      <c r="D27" s="215"/>
      <c r="E27" s="215"/>
      <c r="F27" s="216"/>
      <c r="G27" s="217">
        <v>22.5</v>
      </c>
      <c r="H27" s="218">
        <f>G27*30</f>
        <v>675</v>
      </c>
      <c r="I27" s="219"/>
      <c r="J27" s="220"/>
      <c r="K27" s="220"/>
      <c r="L27" s="220"/>
      <c r="M27" s="221"/>
      <c r="N27" s="222"/>
      <c r="O27" s="223"/>
      <c r="P27" s="317"/>
    </row>
    <row r="28" spans="1:16" ht="15.75" customHeight="1" thickBot="1">
      <c r="A28" s="538" t="s">
        <v>90</v>
      </c>
      <c r="B28" s="539"/>
      <c r="C28" s="539"/>
      <c r="D28" s="539"/>
      <c r="E28" s="539"/>
      <c r="F28" s="540"/>
      <c r="G28" s="224">
        <f>G27</f>
        <v>22.5</v>
      </c>
      <c r="H28" s="225">
        <f>H27</f>
        <v>675</v>
      </c>
      <c r="I28" s="226"/>
      <c r="J28" s="208"/>
      <c r="K28" s="227"/>
      <c r="L28" s="208"/>
      <c r="M28" s="228"/>
      <c r="N28" s="226"/>
      <c r="O28" s="229"/>
      <c r="P28" s="318"/>
    </row>
    <row r="29" spans="1:16" ht="16.5" thickBot="1">
      <c r="A29" s="613" t="s">
        <v>98</v>
      </c>
      <c r="B29" s="614"/>
      <c r="C29" s="614"/>
      <c r="D29" s="614"/>
      <c r="E29" s="614"/>
      <c r="F29" s="615"/>
      <c r="G29" s="22">
        <f aca="true" t="shared" si="2" ref="G29:O29">G17+G21+G25+G28</f>
        <v>54</v>
      </c>
      <c r="H29" s="28">
        <f t="shared" si="2"/>
        <v>1620</v>
      </c>
      <c r="I29" s="25">
        <f t="shared" si="2"/>
        <v>267</v>
      </c>
      <c r="J29" s="160">
        <f t="shared" si="2"/>
        <v>104</v>
      </c>
      <c r="K29" s="160">
        <f t="shared" si="2"/>
        <v>18</v>
      </c>
      <c r="L29" s="160">
        <f t="shared" si="2"/>
        <v>145</v>
      </c>
      <c r="M29" s="26">
        <f t="shared" si="2"/>
        <v>363</v>
      </c>
      <c r="N29" s="25">
        <f t="shared" si="2"/>
        <v>7</v>
      </c>
      <c r="O29" s="26">
        <f t="shared" si="2"/>
        <v>9</v>
      </c>
      <c r="P29" s="28"/>
    </row>
    <row r="30" spans="1:16" ht="16.5" thickBot="1">
      <c r="A30" s="610" t="s">
        <v>195</v>
      </c>
      <c r="B30" s="611"/>
      <c r="C30" s="611"/>
      <c r="D30" s="611"/>
      <c r="E30" s="611"/>
      <c r="F30" s="611"/>
      <c r="G30" s="611"/>
      <c r="H30" s="611"/>
      <c r="I30" s="611"/>
      <c r="J30" s="611"/>
      <c r="K30" s="611"/>
      <c r="L30" s="611"/>
      <c r="M30" s="611"/>
      <c r="N30" s="611"/>
      <c r="O30" s="611"/>
      <c r="P30" s="612"/>
    </row>
    <row r="31" spans="1:16" ht="16.5" thickBot="1">
      <c r="A31" s="610" t="s">
        <v>111</v>
      </c>
      <c r="B31" s="611"/>
      <c r="C31" s="611"/>
      <c r="D31" s="611"/>
      <c r="E31" s="611"/>
      <c r="F31" s="611"/>
      <c r="G31" s="611"/>
      <c r="H31" s="611"/>
      <c r="I31" s="611"/>
      <c r="J31" s="611"/>
      <c r="K31" s="611"/>
      <c r="L31" s="611"/>
      <c r="M31" s="611"/>
      <c r="N31" s="611"/>
      <c r="O31" s="611"/>
      <c r="P31" s="612"/>
    </row>
    <row r="32" spans="1:16" ht="15.75">
      <c r="A32" s="233"/>
      <c r="B32" s="234" t="s">
        <v>180</v>
      </c>
      <c r="C32" s="235"/>
      <c r="D32" s="236">
        <v>2</v>
      </c>
      <c r="E32" s="237"/>
      <c r="F32" s="238"/>
      <c r="G32" s="239">
        <v>3</v>
      </c>
      <c r="H32" s="240">
        <f>G32*30</f>
        <v>90</v>
      </c>
      <c r="I32" s="235">
        <v>36</v>
      </c>
      <c r="J32" s="237"/>
      <c r="K32" s="237"/>
      <c r="L32" s="237"/>
      <c r="M32" s="238">
        <f>H32-I32</f>
        <v>54</v>
      </c>
      <c r="N32" s="241"/>
      <c r="O32" s="242">
        <v>2</v>
      </c>
      <c r="P32" s="319"/>
    </row>
    <row r="33" spans="1:16" ht="15.75">
      <c r="A33" s="243" t="s">
        <v>91</v>
      </c>
      <c r="B33" s="244" t="s">
        <v>135</v>
      </c>
      <c r="C33" s="245"/>
      <c r="D33" s="246">
        <v>2</v>
      </c>
      <c r="E33" s="246"/>
      <c r="F33" s="247"/>
      <c r="G33" s="248">
        <v>3</v>
      </c>
      <c r="H33" s="249">
        <f>G33*30</f>
        <v>90</v>
      </c>
      <c r="I33" s="250">
        <f>J33+K33+L33</f>
        <v>36</v>
      </c>
      <c r="J33" s="246">
        <v>18</v>
      </c>
      <c r="K33" s="246"/>
      <c r="L33" s="246">
        <v>18</v>
      </c>
      <c r="M33" s="251">
        <f>H33-I33</f>
        <v>54</v>
      </c>
      <c r="N33" s="245"/>
      <c r="O33" s="247">
        <v>2</v>
      </c>
      <c r="P33" s="320"/>
    </row>
    <row r="34" spans="1:16" ht="31.5">
      <c r="A34" s="243" t="s">
        <v>92</v>
      </c>
      <c r="B34" s="252" t="s">
        <v>100</v>
      </c>
      <c r="C34" s="245"/>
      <c r="D34" s="246">
        <v>2</v>
      </c>
      <c r="E34" s="246"/>
      <c r="F34" s="247"/>
      <c r="G34" s="248">
        <v>3</v>
      </c>
      <c r="H34" s="249">
        <f>G34*30</f>
        <v>90</v>
      </c>
      <c r="I34" s="250">
        <f>J34+K34+L34</f>
        <v>36</v>
      </c>
      <c r="J34" s="246">
        <v>18</v>
      </c>
      <c r="K34" s="246"/>
      <c r="L34" s="246">
        <v>18</v>
      </c>
      <c r="M34" s="251">
        <f>H34-I34</f>
        <v>54</v>
      </c>
      <c r="N34" s="245"/>
      <c r="O34" s="247">
        <v>2</v>
      </c>
      <c r="P34" s="320"/>
    </row>
    <row r="35" spans="1:16" ht="16.5" thickBot="1">
      <c r="A35" s="253" t="s">
        <v>129</v>
      </c>
      <c r="B35" s="254" t="s">
        <v>161</v>
      </c>
      <c r="C35" s="255"/>
      <c r="D35" s="256">
        <v>2</v>
      </c>
      <c r="E35" s="257"/>
      <c r="F35" s="258"/>
      <c r="G35" s="259">
        <v>3</v>
      </c>
      <c r="H35" s="260">
        <f>G35*30</f>
        <v>90</v>
      </c>
      <c r="I35" s="261"/>
      <c r="J35" s="262"/>
      <c r="K35" s="262"/>
      <c r="L35" s="262"/>
      <c r="M35" s="263"/>
      <c r="N35" s="264"/>
      <c r="O35" s="265">
        <v>2</v>
      </c>
      <c r="P35" s="321"/>
    </row>
    <row r="36" spans="1:16" ht="16.5" thickBot="1">
      <c r="A36" s="535" t="s">
        <v>95</v>
      </c>
      <c r="B36" s="536"/>
      <c r="C36" s="536"/>
      <c r="D36" s="536"/>
      <c r="E36" s="536"/>
      <c r="F36" s="537"/>
      <c r="G36" s="266">
        <f>G32</f>
        <v>3</v>
      </c>
      <c r="H36" s="267">
        <f>H32</f>
        <v>90</v>
      </c>
      <c r="I36" s="268">
        <f>I32</f>
        <v>36</v>
      </c>
      <c r="J36" s="269"/>
      <c r="K36" s="269"/>
      <c r="L36" s="269"/>
      <c r="M36" s="269">
        <f>M32</f>
        <v>54</v>
      </c>
      <c r="N36" s="270"/>
      <c r="O36" s="271">
        <f>O32</f>
        <v>2</v>
      </c>
      <c r="P36" s="232"/>
    </row>
    <row r="37" spans="1:16" ht="16.5" thickBot="1">
      <c r="A37" s="597" t="s">
        <v>188</v>
      </c>
      <c r="B37" s="598"/>
      <c r="C37" s="598"/>
      <c r="D37" s="598"/>
      <c r="E37" s="598"/>
      <c r="F37" s="598"/>
      <c r="G37" s="598"/>
      <c r="H37" s="598"/>
      <c r="I37" s="598"/>
      <c r="J37" s="598"/>
      <c r="K37" s="598"/>
      <c r="L37" s="598"/>
      <c r="M37" s="598"/>
      <c r="N37" s="598"/>
      <c r="O37" s="598"/>
      <c r="P37" s="599"/>
    </row>
    <row r="38" spans="1:16" ht="15.75">
      <c r="A38" s="272"/>
      <c r="B38" s="273" t="s">
        <v>162</v>
      </c>
      <c r="C38" s="274" t="s">
        <v>144</v>
      </c>
      <c r="D38" s="275">
        <v>2</v>
      </c>
      <c r="E38" s="275"/>
      <c r="F38" s="276" t="s">
        <v>152</v>
      </c>
      <c r="G38" s="37">
        <v>33</v>
      </c>
      <c r="H38" s="38">
        <f>G38*30</f>
        <v>990</v>
      </c>
      <c r="I38" s="39">
        <v>357</v>
      </c>
      <c r="J38" s="40"/>
      <c r="K38" s="40"/>
      <c r="L38" s="40"/>
      <c r="M38" s="41">
        <f>H38-I38</f>
        <v>633</v>
      </c>
      <c r="N38" s="121">
        <v>13</v>
      </c>
      <c r="O38" s="123">
        <v>9</v>
      </c>
      <c r="P38" s="309"/>
    </row>
    <row r="39" spans="1:16" ht="15.75">
      <c r="A39" s="277" t="s">
        <v>101</v>
      </c>
      <c r="B39" s="346" t="s">
        <v>203</v>
      </c>
      <c r="C39" s="329"/>
      <c r="D39" s="330">
        <v>2</v>
      </c>
      <c r="E39" s="330"/>
      <c r="F39" s="331"/>
      <c r="G39" s="282">
        <v>9</v>
      </c>
      <c r="H39" s="283">
        <f>G39*30</f>
        <v>270</v>
      </c>
      <c r="I39" s="279">
        <f>J39+K39+L39</f>
        <v>90</v>
      </c>
      <c r="J39" s="280">
        <v>54</v>
      </c>
      <c r="K39" s="280">
        <v>36</v>
      </c>
      <c r="L39" s="280"/>
      <c r="M39" s="281">
        <f>H39-I39</f>
        <v>180</v>
      </c>
      <c r="N39" s="284"/>
      <c r="O39" s="285">
        <v>5</v>
      </c>
      <c r="P39" s="322"/>
    </row>
    <row r="40" spans="1:16" ht="15.75">
      <c r="A40" s="277" t="s">
        <v>102</v>
      </c>
      <c r="B40" s="278" t="s">
        <v>147</v>
      </c>
      <c r="C40" s="279"/>
      <c r="D40" s="280"/>
      <c r="E40" s="280"/>
      <c r="F40" s="281"/>
      <c r="G40" s="282">
        <f aca="true" t="shared" si="3" ref="G40:M40">G41+G42</f>
        <v>7.5</v>
      </c>
      <c r="H40" s="283">
        <f t="shared" si="3"/>
        <v>225</v>
      </c>
      <c r="I40" s="279">
        <f t="shared" si="3"/>
        <v>75</v>
      </c>
      <c r="J40" s="280">
        <f t="shared" si="3"/>
        <v>30</v>
      </c>
      <c r="K40" s="280">
        <f t="shared" si="3"/>
        <v>30</v>
      </c>
      <c r="L40" s="280">
        <f t="shared" si="3"/>
        <v>15</v>
      </c>
      <c r="M40" s="280">
        <f t="shared" si="3"/>
        <v>150</v>
      </c>
      <c r="N40" s="284"/>
      <c r="O40" s="285"/>
      <c r="P40" s="322"/>
    </row>
    <row r="41" spans="1:16" ht="15.75">
      <c r="A41" s="277" t="s">
        <v>114</v>
      </c>
      <c r="B41" s="278" t="s">
        <v>147</v>
      </c>
      <c r="C41" s="279">
        <v>1</v>
      </c>
      <c r="D41" s="280"/>
      <c r="E41" s="280"/>
      <c r="F41" s="281"/>
      <c r="G41" s="282">
        <v>6</v>
      </c>
      <c r="H41" s="283">
        <f aca="true" t="shared" si="4" ref="H41:H61">G41*30</f>
        <v>180</v>
      </c>
      <c r="I41" s="279">
        <f>J41+K41+L41</f>
        <v>60</v>
      </c>
      <c r="J41" s="280">
        <v>30</v>
      </c>
      <c r="K41" s="280">
        <v>30</v>
      </c>
      <c r="L41" s="280"/>
      <c r="M41" s="281">
        <f>H41-I41</f>
        <v>120</v>
      </c>
      <c r="N41" s="284">
        <v>4</v>
      </c>
      <c r="O41" s="285"/>
      <c r="P41" s="322"/>
    </row>
    <row r="42" spans="1:16" ht="31.5">
      <c r="A42" s="277" t="s">
        <v>115</v>
      </c>
      <c r="B42" s="278" t="s">
        <v>163</v>
      </c>
      <c r="C42" s="279"/>
      <c r="D42" s="280"/>
      <c r="E42" s="280"/>
      <c r="F42" s="281">
        <v>1</v>
      </c>
      <c r="G42" s="282">
        <v>1.5</v>
      </c>
      <c r="H42" s="283">
        <f t="shared" si="4"/>
        <v>45</v>
      </c>
      <c r="I42" s="279">
        <f>J42+K42+L42</f>
        <v>15</v>
      </c>
      <c r="J42" s="280"/>
      <c r="K42" s="280"/>
      <c r="L42" s="280">
        <v>15</v>
      </c>
      <c r="M42" s="281">
        <f>H42-I42</f>
        <v>30</v>
      </c>
      <c r="N42" s="284">
        <v>1</v>
      </c>
      <c r="O42" s="285"/>
      <c r="P42" s="322"/>
    </row>
    <row r="43" spans="1:16" ht="31.5">
      <c r="A43" s="277" t="s">
        <v>106</v>
      </c>
      <c r="B43" s="278" t="s">
        <v>146</v>
      </c>
      <c r="C43" s="279"/>
      <c r="D43" s="280"/>
      <c r="E43" s="280"/>
      <c r="F43" s="281"/>
      <c r="G43" s="282">
        <f aca="true" t="shared" si="5" ref="G43:M43">G44+G45</f>
        <v>7.5</v>
      </c>
      <c r="H43" s="283">
        <f t="shared" si="5"/>
        <v>225</v>
      </c>
      <c r="I43" s="279">
        <f t="shared" si="5"/>
        <v>75</v>
      </c>
      <c r="J43" s="280">
        <f t="shared" si="5"/>
        <v>30</v>
      </c>
      <c r="K43" s="280">
        <f t="shared" si="5"/>
        <v>30</v>
      </c>
      <c r="L43" s="280">
        <f t="shared" si="5"/>
        <v>15</v>
      </c>
      <c r="M43" s="280">
        <f t="shared" si="5"/>
        <v>150</v>
      </c>
      <c r="N43" s="284"/>
      <c r="O43" s="285"/>
      <c r="P43" s="322"/>
    </row>
    <row r="44" spans="1:16" ht="31.5">
      <c r="A44" s="277" t="s">
        <v>138</v>
      </c>
      <c r="B44" s="278" t="s">
        <v>146</v>
      </c>
      <c r="C44" s="279">
        <v>1</v>
      </c>
      <c r="D44" s="280"/>
      <c r="E44" s="280"/>
      <c r="F44" s="281"/>
      <c r="G44" s="282">
        <v>6</v>
      </c>
      <c r="H44" s="283">
        <f t="shared" si="4"/>
        <v>180</v>
      </c>
      <c r="I44" s="279">
        <f aca="true" t="shared" si="6" ref="I44:I57">J44+K44+L44</f>
        <v>60</v>
      </c>
      <c r="J44" s="280">
        <v>30</v>
      </c>
      <c r="K44" s="280">
        <v>30</v>
      </c>
      <c r="L44" s="280"/>
      <c r="M44" s="281">
        <f aca="true" t="shared" si="7" ref="M44:M57">H44-I44</f>
        <v>120</v>
      </c>
      <c r="N44" s="284">
        <v>4</v>
      </c>
      <c r="O44" s="285"/>
      <c r="P44" s="322"/>
    </row>
    <row r="45" spans="1:16" ht="31.5">
      <c r="A45" s="277" t="s">
        <v>139</v>
      </c>
      <c r="B45" s="278" t="s">
        <v>164</v>
      </c>
      <c r="C45" s="279"/>
      <c r="D45" s="280"/>
      <c r="E45" s="280"/>
      <c r="F45" s="281">
        <v>1</v>
      </c>
      <c r="G45" s="282">
        <v>1.5</v>
      </c>
      <c r="H45" s="283">
        <f t="shared" si="4"/>
        <v>45</v>
      </c>
      <c r="I45" s="279">
        <f t="shared" si="6"/>
        <v>15</v>
      </c>
      <c r="J45" s="280"/>
      <c r="K45" s="280"/>
      <c r="L45" s="280">
        <v>15</v>
      </c>
      <c r="M45" s="281">
        <f t="shared" si="7"/>
        <v>30</v>
      </c>
      <c r="N45" s="284">
        <v>1</v>
      </c>
      <c r="O45" s="285"/>
      <c r="P45" s="322"/>
    </row>
    <row r="46" spans="1:16" ht="31.5">
      <c r="A46" s="277" t="s">
        <v>107</v>
      </c>
      <c r="B46" s="278" t="s">
        <v>148</v>
      </c>
      <c r="C46" s="279"/>
      <c r="D46" s="280"/>
      <c r="E46" s="280"/>
      <c r="F46" s="281"/>
      <c r="G46" s="282">
        <f aca="true" t="shared" si="8" ref="G46:M46">G47+G48</f>
        <v>7.5</v>
      </c>
      <c r="H46" s="283">
        <f t="shared" si="8"/>
        <v>225</v>
      </c>
      <c r="I46" s="279">
        <f t="shared" si="8"/>
        <v>75</v>
      </c>
      <c r="J46" s="280">
        <f t="shared" si="8"/>
        <v>30</v>
      </c>
      <c r="K46" s="280">
        <f t="shared" si="8"/>
        <v>30</v>
      </c>
      <c r="L46" s="280">
        <f t="shared" si="8"/>
        <v>15</v>
      </c>
      <c r="M46" s="280">
        <f t="shared" si="8"/>
        <v>150</v>
      </c>
      <c r="N46" s="284"/>
      <c r="O46" s="285"/>
      <c r="P46" s="322"/>
    </row>
    <row r="47" spans="1:16" ht="31.5">
      <c r="A47" s="277" t="s">
        <v>149</v>
      </c>
      <c r="B47" s="278" t="s">
        <v>148</v>
      </c>
      <c r="C47" s="279">
        <v>1</v>
      </c>
      <c r="D47" s="280"/>
      <c r="E47" s="280"/>
      <c r="F47" s="281"/>
      <c r="G47" s="282">
        <v>6</v>
      </c>
      <c r="H47" s="283">
        <f>G47*30</f>
        <v>180</v>
      </c>
      <c r="I47" s="279">
        <f>J47+K47+L47</f>
        <v>60</v>
      </c>
      <c r="J47" s="280">
        <v>30</v>
      </c>
      <c r="K47" s="280">
        <v>30</v>
      </c>
      <c r="L47" s="280"/>
      <c r="M47" s="281">
        <f>H47-I47</f>
        <v>120</v>
      </c>
      <c r="N47" s="284">
        <v>4</v>
      </c>
      <c r="O47" s="285"/>
      <c r="P47" s="322"/>
    </row>
    <row r="48" spans="1:16" ht="31.5">
      <c r="A48" s="277" t="s">
        <v>150</v>
      </c>
      <c r="B48" s="278" t="s">
        <v>165</v>
      </c>
      <c r="C48" s="279"/>
      <c r="D48" s="280"/>
      <c r="E48" s="280"/>
      <c r="F48" s="281">
        <v>1</v>
      </c>
      <c r="G48" s="282">
        <v>1.5</v>
      </c>
      <c r="H48" s="283">
        <f>G48*30</f>
        <v>45</v>
      </c>
      <c r="I48" s="279">
        <f>J48+K48+L48</f>
        <v>15</v>
      </c>
      <c r="J48" s="280"/>
      <c r="K48" s="280"/>
      <c r="L48" s="280">
        <v>15</v>
      </c>
      <c r="M48" s="281">
        <f>H48-I48</f>
        <v>30</v>
      </c>
      <c r="N48" s="284">
        <v>1</v>
      </c>
      <c r="O48" s="285"/>
      <c r="P48" s="322"/>
    </row>
    <row r="49" spans="1:16" ht="34.5" customHeight="1">
      <c r="A49" s="277" t="s">
        <v>109</v>
      </c>
      <c r="B49" s="286" t="s">
        <v>151</v>
      </c>
      <c r="C49" s="279"/>
      <c r="D49" s="280"/>
      <c r="E49" s="280"/>
      <c r="F49" s="281"/>
      <c r="G49" s="282">
        <f aca="true" t="shared" si="9" ref="G49:M49">G50+G51</f>
        <v>6.5</v>
      </c>
      <c r="H49" s="283">
        <f t="shared" si="9"/>
        <v>195</v>
      </c>
      <c r="I49" s="132">
        <f t="shared" si="9"/>
        <v>78</v>
      </c>
      <c r="J49" s="280">
        <f t="shared" si="9"/>
        <v>30</v>
      </c>
      <c r="K49" s="280">
        <f t="shared" si="9"/>
        <v>0</v>
      </c>
      <c r="L49" s="280">
        <f t="shared" si="9"/>
        <v>48</v>
      </c>
      <c r="M49" s="280">
        <f t="shared" si="9"/>
        <v>117</v>
      </c>
      <c r="N49" s="284"/>
      <c r="O49" s="285"/>
      <c r="P49" s="322"/>
    </row>
    <row r="50" spans="1:16" ht="31.5">
      <c r="A50" s="277" t="s">
        <v>204</v>
      </c>
      <c r="B50" s="286" t="s">
        <v>151</v>
      </c>
      <c r="C50" s="279">
        <v>1</v>
      </c>
      <c r="D50" s="280"/>
      <c r="E50" s="280"/>
      <c r="F50" s="281"/>
      <c r="G50" s="282">
        <v>5</v>
      </c>
      <c r="H50" s="283">
        <f>G50*30</f>
        <v>150</v>
      </c>
      <c r="I50" s="132">
        <f>J50+K50+L50</f>
        <v>60</v>
      </c>
      <c r="J50" s="280">
        <v>30</v>
      </c>
      <c r="K50" s="280"/>
      <c r="L50" s="280">
        <v>30</v>
      </c>
      <c r="M50" s="133">
        <f>H50-I50</f>
        <v>90</v>
      </c>
      <c r="N50" s="284">
        <v>4</v>
      </c>
      <c r="O50" s="285"/>
      <c r="P50" s="322"/>
    </row>
    <row r="51" spans="1:16" ht="31.5">
      <c r="A51" s="277" t="s">
        <v>205</v>
      </c>
      <c r="B51" s="286" t="s">
        <v>166</v>
      </c>
      <c r="C51" s="279"/>
      <c r="D51" s="280"/>
      <c r="E51" s="280"/>
      <c r="F51" s="281">
        <v>2</v>
      </c>
      <c r="G51" s="282">
        <v>1.5</v>
      </c>
      <c r="H51" s="283">
        <f>G51*30</f>
        <v>45</v>
      </c>
      <c r="I51" s="132">
        <f>J51+K51+L51</f>
        <v>18</v>
      </c>
      <c r="J51" s="280"/>
      <c r="K51" s="280"/>
      <c r="L51" s="280">
        <v>18</v>
      </c>
      <c r="M51" s="133">
        <f>H51-I51</f>
        <v>27</v>
      </c>
      <c r="N51" s="284"/>
      <c r="O51" s="285">
        <v>1</v>
      </c>
      <c r="P51" s="322"/>
    </row>
    <row r="52" spans="1:16" ht="15.75">
      <c r="A52" s="277" t="s">
        <v>110</v>
      </c>
      <c r="B52" s="278" t="s">
        <v>70</v>
      </c>
      <c r="C52" s="279">
        <v>2</v>
      </c>
      <c r="D52" s="280"/>
      <c r="E52" s="280"/>
      <c r="F52" s="281"/>
      <c r="G52" s="287">
        <v>5</v>
      </c>
      <c r="H52" s="288">
        <f t="shared" si="4"/>
        <v>150</v>
      </c>
      <c r="I52" s="289">
        <f t="shared" si="6"/>
        <v>54</v>
      </c>
      <c r="J52" s="290">
        <v>36</v>
      </c>
      <c r="K52" s="290">
        <v>18</v>
      </c>
      <c r="L52" s="290"/>
      <c r="M52" s="285">
        <f t="shared" si="7"/>
        <v>96</v>
      </c>
      <c r="N52" s="291"/>
      <c r="O52" s="292">
        <v>3</v>
      </c>
      <c r="P52" s="322"/>
    </row>
    <row r="53" spans="1:16" ht="31.5">
      <c r="A53" s="293" t="s">
        <v>116</v>
      </c>
      <c r="B53" s="294" t="s">
        <v>82</v>
      </c>
      <c r="C53" s="132">
        <v>1</v>
      </c>
      <c r="D53" s="128"/>
      <c r="E53" s="128"/>
      <c r="F53" s="133"/>
      <c r="G53" s="130">
        <v>5</v>
      </c>
      <c r="H53" s="288">
        <f>G53*30</f>
        <v>150</v>
      </c>
      <c r="I53" s="289">
        <f t="shared" si="6"/>
        <v>60</v>
      </c>
      <c r="J53" s="128">
        <v>45</v>
      </c>
      <c r="K53" s="128">
        <v>15</v>
      </c>
      <c r="L53" s="128"/>
      <c r="M53" s="295">
        <f t="shared" si="7"/>
        <v>90</v>
      </c>
      <c r="N53" s="127">
        <v>4</v>
      </c>
      <c r="O53" s="129"/>
      <c r="P53" s="323"/>
    </row>
    <row r="54" spans="1:16" ht="15.75">
      <c r="A54" s="293" t="s">
        <v>117</v>
      </c>
      <c r="B54" s="294" t="s">
        <v>140</v>
      </c>
      <c r="C54" s="132">
        <v>1</v>
      </c>
      <c r="D54" s="128"/>
      <c r="E54" s="128"/>
      <c r="F54" s="133"/>
      <c r="G54" s="130">
        <v>5</v>
      </c>
      <c r="H54" s="288">
        <f>G54*30</f>
        <v>150</v>
      </c>
      <c r="I54" s="289">
        <f t="shared" si="6"/>
        <v>60</v>
      </c>
      <c r="J54" s="128">
        <v>30</v>
      </c>
      <c r="K54" s="128">
        <v>15</v>
      </c>
      <c r="L54" s="128">
        <v>15</v>
      </c>
      <c r="M54" s="295">
        <f t="shared" si="7"/>
        <v>90</v>
      </c>
      <c r="N54" s="127">
        <v>4</v>
      </c>
      <c r="O54" s="129"/>
      <c r="P54" s="323"/>
    </row>
    <row r="55" spans="1:16" ht="31.5">
      <c r="A55" s="293" t="s">
        <v>118</v>
      </c>
      <c r="B55" s="294" t="s">
        <v>71</v>
      </c>
      <c r="C55" s="132">
        <v>1</v>
      </c>
      <c r="D55" s="128"/>
      <c r="E55" s="128"/>
      <c r="F55" s="133"/>
      <c r="G55" s="130">
        <v>5</v>
      </c>
      <c r="H55" s="306">
        <f t="shared" si="4"/>
        <v>150</v>
      </c>
      <c r="I55" s="307">
        <f t="shared" si="6"/>
        <v>60</v>
      </c>
      <c r="J55" s="128">
        <v>45</v>
      </c>
      <c r="K55" s="128">
        <v>15</v>
      </c>
      <c r="L55" s="128"/>
      <c r="M55" s="308">
        <f t="shared" si="7"/>
        <v>90</v>
      </c>
      <c r="N55" s="127">
        <v>4</v>
      </c>
      <c r="O55" s="129"/>
      <c r="P55" s="323"/>
    </row>
    <row r="56" spans="1:16" ht="47.25">
      <c r="A56" s="293" t="s">
        <v>119</v>
      </c>
      <c r="B56" s="294" t="s">
        <v>206</v>
      </c>
      <c r="C56" s="132"/>
      <c r="D56" s="128">
        <v>2</v>
      </c>
      <c r="E56" s="128"/>
      <c r="F56" s="133"/>
      <c r="G56" s="130">
        <v>9</v>
      </c>
      <c r="H56" s="306">
        <f t="shared" si="4"/>
        <v>270</v>
      </c>
      <c r="I56" s="307">
        <f t="shared" si="6"/>
        <v>90</v>
      </c>
      <c r="J56" s="128">
        <v>36</v>
      </c>
      <c r="K56" s="128">
        <v>54</v>
      </c>
      <c r="L56" s="128"/>
      <c r="M56" s="332">
        <f t="shared" si="7"/>
        <v>180</v>
      </c>
      <c r="N56" s="127"/>
      <c r="O56" s="129">
        <v>5</v>
      </c>
      <c r="P56" s="323"/>
    </row>
    <row r="57" spans="1:16" ht="31.5">
      <c r="A57" s="293" t="s">
        <v>120</v>
      </c>
      <c r="B57" s="294" t="s">
        <v>207</v>
      </c>
      <c r="C57" s="132"/>
      <c r="D57" s="128">
        <v>2</v>
      </c>
      <c r="E57" s="128"/>
      <c r="F57" s="133"/>
      <c r="G57" s="130">
        <v>9</v>
      </c>
      <c r="H57" s="306">
        <f t="shared" si="4"/>
        <v>270</v>
      </c>
      <c r="I57" s="307">
        <f t="shared" si="6"/>
        <v>90</v>
      </c>
      <c r="J57" s="128">
        <v>54</v>
      </c>
      <c r="K57" s="128">
        <v>36</v>
      </c>
      <c r="L57" s="128"/>
      <c r="M57" s="332">
        <f t="shared" si="7"/>
        <v>180</v>
      </c>
      <c r="N57" s="127"/>
      <c r="O57" s="129">
        <v>5</v>
      </c>
      <c r="P57" s="323"/>
    </row>
    <row r="58" spans="1:16" ht="31.5">
      <c r="A58" s="293" t="s">
        <v>121</v>
      </c>
      <c r="B58" s="294" t="s">
        <v>143</v>
      </c>
      <c r="C58" s="132"/>
      <c r="D58" s="128"/>
      <c r="E58" s="128"/>
      <c r="F58" s="133"/>
      <c r="G58" s="130">
        <f aca="true" t="shared" si="10" ref="G58:M58">G59+G60+G61</f>
        <v>12.5</v>
      </c>
      <c r="H58" s="306">
        <f t="shared" si="10"/>
        <v>375</v>
      </c>
      <c r="I58" s="307">
        <f t="shared" si="10"/>
        <v>132</v>
      </c>
      <c r="J58" s="128">
        <f t="shared" si="10"/>
        <v>90</v>
      </c>
      <c r="K58" s="128">
        <f t="shared" si="10"/>
        <v>9</v>
      </c>
      <c r="L58" s="128">
        <f t="shared" si="10"/>
        <v>33</v>
      </c>
      <c r="M58" s="128">
        <f t="shared" si="10"/>
        <v>243</v>
      </c>
      <c r="N58" s="127"/>
      <c r="O58" s="129"/>
      <c r="P58" s="323"/>
    </row>
    <row r="59" spans="1:16" ht="31.5">
      <c r="A59" s="293" t="s">
        <v>142</v>
      </c>
      <c r="B59" s="294" t="s">
        <v>143</v>
      </c>
      <c r="C59" s="132">
        <v>1</v>
      </c>
      <c r="D59" s="128"/>
      <c r="E59" s="128"/>
      <c r="F59" s="133"/>
      <c r="G59" s="130">
        <v>6</v>
      </c>
      <c r="H59" s="288">
        <f t="shared" si="4"/>
        <v>180</v>
      </c>
      <c r="I59" s="289">
        <f>J59+K59+L59</f>
        <v>60</v>
      </c>
      <c r="J59" s="128">
        <v>45</v>
      </c>
      <c r="K59" s="128"/>
      <c r="L59" s="128">
        <v>15</v>
      </c>
      <c r="M59" s="133">
        <f>H59-I59</f>
        <v>120</v>
      </c>
      <c r="N59" s="127">
        <v>4</v>
      </c>
      <c r="O59" s="129"/>
      <c r="P59" s="323"/>
    </row>
    <row r="60" spans="1:16" ht="31.5">
      <c r="A60" s="293" t="s">
        <v>141</v>
      </c>
      <c r="B60" s="294" t="s">
        <v>143</v>
      </c>
      <c r="C60" s="132">
        <v>2</v>
      </c>
      <c r="D60" s="128"/>
      <c r="E60" s="128"/>
      <c r="F60" s="133"/>
      <c r="G60" s="130">
        <v>5</v>
      </c>
      <c r="H60" s="288">
        <f t="shared" si="4"/>
        <v>150</v>
      </c>
      <c r="I60" s="289">
        <f>J60+K60+L60</f>
        <v>54</v>
      </c>
      <c r="J60" s="128">
        <v>45</v>
      </c>
      <c r="K60" s="128">
        <v>9</v>
      </c>
      <c r="L60" s="128"/>
      <c r="M60" s="133">
        <f>H60-I60</f>
        <v>96</v>
      </c>
      <c r="N60" s="127"/>
      <c r="O60" s="129">
        <v>3</v>
      </c>
      <c r="P60" s="323"/>
    </row>
    <row r="61" spans="1:16" ht="31.5">
      <c r="A61" s="293" t="s">
        <v>208</v>
      </c>
      <c r="B61" s="294" t="s">
        <v>167</v>
      </c>
      <c r="C61" s="132"/>
      <c r="D61" s="128"/>
      <c r="E61" s="128"/>
      <c r="F61" s="133">
        <v>2</v>
      </c>
      <c r="G61" s="130">
        <v>1.5</v>
      </c>
      <c r="H61" s="288">
        <f t="shared" si="4"/>
        <v>45</v>
      </c>
      <c r="I61" s="289">
        <f>J61+K61+L61</f>
        <v>18</v>
      </c>
      <c r="J61" s="128"/>
      <c r="K61" s="128"/>
      <c r="L61" s="128">
        <v>18</v>
      </c>
      <c r="M61" s="133">
        <f>H61-I61</f>
        <v>27</v>
      </c>
      <c r="N61" s="127"/>
      <c r="O61" s="129">
        <v>1</v>
      </c>
      <c r="P61" s="323"/>
    </row>
    <row r="62" spans="1:16" ht="15.75">
      <c r="A62" s="293" t="s">
        <v>122</v>
      </c>
      <c r="B62" s="294" t="s">
        <v>104</v>
      </c>
      <c r="C62" s="132"/>
      <c r="D62" s="128"/>
      <c r="E62" s="128"/>
      <c r="F62" s="133"/>
      <c r="G62" s="130">
        <f aca="true" t="shared" si="11" ref="G62:M62">G63+G64</f>
        <v>6.5</v>
      </c>
      <c r="H62" s="288">
        <f t="shared" si="11"/>
        <v>195</v>
      </c>
      <c r="I62" s="132">
        <f t="shared" si="11"/>
        <v>78</v>
      </c>
      <c r="J62" s="128">
        <f t="shared" si="11"/>
        <v>30</v>
      </c>
      <c r="K62" s="128">
        <f t="shared" si="11"/>
        <v>15</v>
      </c>
      <c r="L62" s="128">
        <f t="shared" si="11"/>
        <v>33</v>
      </c>
      <c r="M62" s="133">
        <f t="shared" si="11"/>
        <v>117</v>
      </c>
      <c r="N62" s="127"/>
      <c r="O62" s="129"/>
      <c r="P62" s="323"/>
    </row>
    <row r="63" spans="1:16" ht="15.75">
      <c r="A63" s="293" t="s">
        <v>211</v>
      </c>
      <c r="B63" s="294" t="s">
        <v>104</v>
      </c>
      <c r="C63" s="132">
        <v>1</v>
      </c>
      <c r="D63" s="128"/>
      <c r="E63" s="128"/>
      <c r="F63" s="133"/>
      <c r="G63" s="130">
        <v>5</v>
      </c>
      <c r="H63" s="288">
        <f>G63*30</f>
        <v>150</v>
      </c>
      <c r="I63" s="132">
        <f>J63+K63+L63</f>
        <v>60</v>
      </c>
      <c r="J63" s="128">
        <v>30</v>
      </c>
      <c r="K63" s="128">
        <v>15</v>
      </c>
      <c r="L63" s="128">
        <v>15</v>
      </c>
      <c r="M63" s="133">
        <f>H63-I63</f>
        <v>90</v>
      </c>
      <c r="N63" s="127">
        <v>4</v>
      </c>
      <c r="O63" s="129"/>
      <c r="P63" s="323"/>
    </row>
    <row r="64" spans="1:16" ht="15.75">
      <c r="A64" s="293" t="s">
        <v>212</v>
      </c>
      <c r="B64" s="294" t="s">
        <v>168</v>
      </c>
      <c r="C64" s="132"/>
      <c r="D64" s="128"/>
      <c r="E64" s="128"/>
      <c r="F64" s="133">
        <v>2</v>
      </c>
      <c r="G64" s="130">
        <v>1.5</v>
      </c>
      <c r="H64" s="288">
        <f>G64*30</f>
        <v>45</v>
      </c>
      <c r="I64" s="132">
        <f>J64+K64+L64</f>
        <v>18</v>
      </c>
      <c r="J64" s="128"/>
      <c r="K64" s="128"/>
      <c r="L64" s="128">
        <v>18</v>
      </c>
      <c r="M64" s="133">
        <f>H64-I64</f>
        <v>27</v>
      </c>
      <c r="N64" s="127"/>
      <c r="O64" s="129">
        <v>1</v>
      </c>
      <c r="P64" s="323"/>
    </row>
    <row r="65" spans="1:16" ht="63">
      <c r="A65" s="293" t="s">
        <v>123</v>
      </c>
      <c r="B65" s="286" t="s">
        <v>103</v>
      </c>
      <c r="C65" s="132"/>
      <c r="D65" s="128"/>
      <c r="E65" s="128"/>
      <c r="F65" s="133"/>
      <c r="G65" s="130">
        <f aca="true" t="shared" si="12" ref="G65:M65">G66+G67</f>
        <v>6.5</v>
      </c>
      <c r="H65" s="131">
        <f t="shared" si="12"/>
        <v>195</v>
      </c>
      <c r="I65" s="132">
        <f t="shared" si="12"/>
        <v>78</v>
      </c>
      <c r="J65" s="128">
        <f t="shared" si="12"/>
        <v>30</v>
      </c>
      <c r="K65" s="128">
        <f t="shared" si="12"/>
        <v>0</v>
      </c>
      <c r="L65" s="128">
        <f t="shared" si="12"/>
        <v>48</v>
      </c>
      <c r="M65" s="128">
        <f t="shared" si="12"/>
        <v>117</v>
      </c>
      <c r="N65" s="127"/>
      <c r="O65" s="129"/>
      <c r="P65" s="323"/>
    </row>
    <row r="66" spans="1:16" ht="63">
      <c r="A66" s="293" t="s">
        <v>209</v>
      </c>
      <c r="B66" s="286" t="s">
        <v>103</v>
      </c>
      <c r="C66" s="132">
        <v>1</v>
      </c>
      <c r="D66" s="128"/>
      <c r="E66" s="128"/>
      <c r="F66" s="133"/>
      <c r="G66" s="130">
        <v>5</v>
      </c>
      <c r="H66" s="131">
        <f>G66*30</f>
        <v>150</v>
      </c>
      <c r="I66" s="132">
        <f>J66+K66+L66</f>
        <v>60</v>
      </c>
      <c r="J66" s="128">
        <v>30</v>
      </c>
      <c r="K66" s="128"/>
      <c r="L66" s="128">
        <v>30</v>
      </c>
      <c r="M66" s="133">
        <f>H66-I66</f>
        <v>90</v>
      </c>
      <c r="N66" s="127">
        <v>4</v>
      </c>
      <c r="O66" s="129"/>
      <c r="P66" s="323"/>
    </row>
    <row r="67" spans="1:16" ht="63">
      <c r="A67" s="293" t="s">
        <v>210</v>
      </c>
      <c r="B67" s="286" t="s">
        <v>169</v>
      </c>
      <c r="C67" s="132"/>
      <c r="D67" s="128"/>
      <c r="E67" s="128"/>
      <c r="F67" s="133">
        <v>2</v>
      </c>
      <c r="G67" s="130">
        <v>1.5</v>
      </c>
      <c r="H67" s="131">
        <f>G67*30</f>
        <v>45</v>
      </c>
      <c r="I67" s="132">
        <f>J67+K67+L67</f>
        <v>18</v>
      </c>
      <c r="J67" s="128"/>
      <c r="K67" s="128"/>
      <c r="L67" s="128">
        <v>18</v>
      </c>
      <c r="M67" s="133">
        <f>H67-I67</f>
        <v>27</v>
      </c>
      <c r="N67" s="127"/>
      <c r="O67" s="129">
        <v>1</v>
      </c>
      <c r="P67" s="323"/>
    </row>
    <row r="68" spans="1:16" ht="15.75">
      <c r="A68" s="277" t="s">
        <v>124</v>
      </c>
      <c r="B68" s="286" t="s">
        <v>108</v>
      </c>
      <c r="C68" s="279"/>
      <c r="D68" s="280"/>
      <c r="E68" s="280"/>
      <c r="F68" s="281"/>
      <c r="G68" s="282">
        <f aca="true" t="shared" si="13" ref="G68:M68">G69+G70</f>
        <v>6.5</v>
      </c>
      <c r="H68" s="131">
        <f t="shared" si="13"/>
        <v>195</v>
      </c>
      <c r="I68" s="132">
        <f t="shared" si="13"/>
        <v>75</v>
      </c>
      <c r="J68" s="280">
        <f t="shared" si="13"/>
        <v>30</v>
      </c>
      <c r="K68" s="280">
        <f t="shared" si="13"/>
        <v>15</v>
      </c>
      <c r="L68" s="280">
        <f t="shared" si="13"/>
        <v>30</v>
      </c>
      <c r="M68" s="280">
        <f t="shared" si="13"/>
        <v>120</v>
      </c>
      <c r="N68" s="284"/>
      <c r="O68" s="285"/>
      <c r="P68" s="322"/>
    </row>
    <row r="69" spans="1:16" ht="15.75">
      <c r="A69" s="277" t="s">
        <v>174</v>
      </c>
      <c r="B69" s="286" t="s">
        <v>108</v>
      </c>
      <c r="C69" s="279">
        <v>1</v>
      </c>
      <c r="D69" s="280"/>
      <c r="E69" s="280"/>
      <c r="F69" s="281"/>
      <c r="G69" s="282">
        <v>5</v>
      </c>
      <c r="H69" s="131">
        <f>G69*30</f>
        <v>150</v>
      </c>
      <c r="I69" s="132">
        <f>J69+K69+L69</f>
        <v>60</v>
      </c>
      <c r="J69" s="280">
        <v>30</v>
      </c>
      <c r="K69" s="280">
        <v>15</v>
      </c>
      <c r="L69" s="280">
        <v>15</v>
      </c>
      <c r="M69" s="133">
        <f>H69-I69</f>
        <v>90</v>
      </c>
      <c r="N69" s="284">
        <v>4</v>
      </c>
      <c r="O69" s="285"/>
      <c r="P69" s="322"/>
    </row>
    <row r="70" spans="1:16" ht="31.5">
      <c r="A70" s="277" t="s">
        <v>175</v>
      </c>
      <c r="B70" s="286" t="s">
        <v>170</v>
      </c>
      <c r="C70" s="279"/>
      <c r="D70" s="280"/>
      <c r="E70" s="280"/>
      <c r="F70" s="281">
        <v>1</v>
      </c>
      <c r="G70" s="282">
        <v>1.5</v>
      </c>
      <c r="H70" s="283">
        <f>G70*30</f>
        <v>45</v>
      </c>
      <c r="I70" s="132">
        <f>J70+K70+L70</f>
        <v>15</v>
      </c>
      <c r="J70" s="280"/>
      <c r="K70" s="280"/>
      <c r="L70" s="280">
        <v>15</v>
      </c>
      <c r="M70" s="133">
        <f>H70-I70</f>
        <v>30</v>
      </c>
      <c r="N70" s="284">
        <v>1</v>
      </c>
      <c r="O70" s="285"/>
      <c r="P70" s="322"/>
    </row>
    <row r="71" spans="1:16" ht="15.75">
      <c r="A71" s="277" t="s">
        <v>176</v>
      </c>
      <c r="B71" s="286" t="s">
        <v>177</v>
      </c>
      <c r="C71" s="279">
        <v>1</v>
      </c>
      <c r="D71" s="280"/>
      <c r="E71" s="280"/>
      <c r="F71" s="281"/>
      <c r="G71" s="282">
        <v>5</v>
      </c>
      <c r="H71" s="283">
        <f>G71*30</f>
        <v>150</v>
      </c>
      <c r="I71" s="132">
        <f>J71+K71+L71</f>
        <v>60</v>
      </c>
      <c r="J71" s="280">
        <v>45</v>
      </c>
      <c r="K71" s="280">
        <v>15</v>
      </c>
      <c r="L71" s="280"/>
      <c r="M71" s="133">
        <f>H71-I71</f>
        <v>90</v>
      </c>
      <c r="N71" s="284">
        <v>4</v>
      </c>
      <c r="O71" s="285"/>
      <c r="P71" s="322"/>
    </row>
    <row r="72" spans="1:16" ht="15.75">
      <c r="A72" s="277" t="s">
        <v>213</v>
      </c>
      <c r="B72" s="286" t="s">
        <v>179</v>
      </c>
      <c r="C72" s="279">
        <v>2</v>
      </c>
      <c r="D72" s="280"/>
      <c r="E72" s="280"/>
      <c r="F72" s="281"/>
      <c r="G72" s="282">
        <v>5</v>
      </c>
      <c r="H72" s="283">
        <f>G72*30</f>
        <v>150</v>
      </c>
      <c r="I72" s="132">
        <f>J72+K72+L72</f>
        <v>54</v>
      </c>
      <c r="J72" s="280">
        <v>36</v>
      </c>
      <c r="K72" s="280">
        <v>18</v>
      </c>
      <c r="L72" s="280"/>
      <c r="M72" s="133">
        <f>H72-I72</f>
        <v>96</v>
      </c>
      <c r="N72" s="284"/>
      <c r="O72" s="285">
        <v>3</v>
      </c>
      <c r="P72" s="322"/>
    </row>
    <row r="73" spans="1:16" ht="15.75">
      <c r="A73" s="293" t="s">
        <v>214</v>
      </c>
      <c r="B73" s="286" t="s">
        <v>105</v>
      </c>
      <c r="C73" s="132"/>
      <c r="D73" s="128"/>
      <c r="E73" s="128"/>
      <c r="F73" s="133"/>
      <c r="G73" s="130">
        <f aca="true" t="shared" si="14" ref="G73:M73">G74+G75</f>
        <v>7.5</v>
      </c>
      <c r="H73" s="131">
        <f t="shared" si="14"/>
        <v>225</v>
      </c>
      <c r="I73" s="132">
        <f t="shared" si="14"/>
        <v>75</v>
      </c>
      <c r="J73" s="128">
        <f t="shared" si="14"/>
        <v>30</v>
      </c>
      <c r="K73" s="128">
        <f t="shared" si="14"/>
        <v>15</v>
      </c>
      <c r="L73" s="128">
        <f t="shared" si="14"/>
        <v>30</v>
      </c>
      <c r="M73" s="128">
        <f t="shared" si="14"/>
        <v>150</v>
      </c>
      <c r="N73" s="127"/>
      <c r="O73" s="129"/>
      <c r="P73" s="323"/>
    </row>
    <row r="74" spans="1:16" ht="15.75">
      <c r="A74" s="277" t="s">
        <v>215</v>
      </c>
      <c r="B74" s="296" t="s">
        <v>105</v>
      </c>
      <c r="C74" s="279">
        <v>1</v>
      </c>
      <c r="D74" s="280"/>
      <c r="E74" s="280"/>
      <c r="F74" s="281"/>
      <c r="G74" s="282">
        <v>6</v>
      </c>
      <c r="H74" s="283">
        <f>G74*30</f>
        <v>180</v>
      </c>
      <c r="I74" s="132">
        <f>J74+K74+L74</f>
        <v>60</v>
      </c>
      <c r="J74" s="280">
        <v>30</v>
      </c>
      <c r="K74" s="280">
        <v>15</v>
      </c>
      <c r="L74" s="280">
        <v>15</v>
      </c>
      <c r="M74" s="133">
        <f>H74-I74</f>
        <v>120</v>
      </c>
      <c r="N74" s="284">
        <v>4</v>
      </c>
      <c r="O74" s="285"/>
      <c r="P74" s="322"/>
    </row>
    <row r="75" spans="1:16" ht="15.75">
      <c r="A75" s="277" t="s">
        <v>216</v>
      </c>
      <c r="B75" s="296" t="s">
        <v>171</v>
      </c>
      <c r="C75" s="279"/>
      <c r="D75" s="280"/>
      <c r="E75" s="280"/>
      <c r="F75" s="281">
        <v>1</v>
      </c>
      <c r="G75" s="282">
        <v>1.5</v>
      </c>
      <c r="H75" s="283">
        <f>G75*30</f>
        <v>45</v>
      </c>
      <c r="I75" s="132">
        <f>J75+K75+L75</f>
        <v>15</v>
      </c>
      <c r="J75" s="280"/>
      <c r="K75" s="280"/>
      <c r="L75" s="280">
        <v>15</v>
      </c>
      <c r="M75" s="133">
        <f>H75-I75</f>
        <v>30</v>
      </c>
      <c r="N75" s="284">
        <v>1</v>
      </c>
      <c r="O75" s="285"/>
      <c r="P75" s="322"/>
    </row>
    <row r="76" spans="1:16" ht="31.5">
      <c r="A76" s="277" t="s">
        <v>217</v>
      </c>
      <c r="B76" s="296" t="s">
        <v>137</v>
      </c>
      <c r="C76" s="279">
        <v>2</v>
      </c>
      <c r="D76" s="280"/>
      <c r="E76" s="280"/>
      <c r="F76" s="281"/>
      <c r="G76" s="282">
        <v>5</v>
      </c>
      <c r="H76" s="283">
        <f>G76*30</f>
        <v>150</v>
      </c>
      <c r="I76" s="132">
        <f>J76+K76+L76</f>
        <v>54</v>
      </c>
      <c r="J76" s="280">
        <v>36</v>
      </c>
      <c r="K76" s="280"/>
      <c r="L76" s="280">
        <v>18</v>
      </c>
      <c r="M76" s="133">
        <f>H76-I76</f>
        <v>96</v>
      </c>
      <c r="N76" s="284"/>
      <c r="O76" s="285">
        <v>3</v>
      </c>
      <c r="P76" s="322"/>
    </row>
    <row r="77" spans="1:16" ht="16.5" thickBot="1">
      <c r="A77" s="344" t="s">
        <v>218</v>
      </c>
      <c r="B77" s="345" t="s">
        <v>219</v>
      </c>
      <c r="C77" s="343"/>
      <c r="D77" s="341">
        <v>2</v>
      </c>
      <c r="E77" s="341"/>
      <c r="F77" s="342"/>
      <c r="G77" s="336">
        <v>9</v>
      </c>
      <c r="H77" s="337">
        <f>G77*30</f>
        <v>270</v>
      </c>
      <c r="I77" s="333">
        <f>J77+K77+L77</f>
        <v>90</v>
      </c>
      <c r="J77" s="334">
        <v>54</v>
      </c>
      <c r="K77" s="334"/>
      <c r="L77" s="334">
        <v>36</v>
      </c>
      <c r="M77" s="335">
        <f>H77-I77</f>
        <v>180</v>
      </c>
      <c r="N77" s="338"/>
      <c r="O77" s="339">
        <v>5</v>
      </c>
      <c r="P77" s="340"/>
    </row>
    <row r="78" spans="1:16" ht="16.5" thickBot="1">
      <c r="A78" s="529" t="s">
        <v>125</v>
      </c>
      <c r="B78" s="530"/>
      <c r="C78" s="530"/>
      <c r="D78" s="530"/>
      <c r="E78" s="530"/>
      <c r="F78" s="531"/>
      <c r="G78" s="22">
        <f>G38</f>
        <v>33</v>
      </c>
      <c r="H78" s="28">
        <f>H38</f>
        <v>990</v>
      </c>
      <c r="I78" s="25">
        <f>I38</f>
        <v>357</v>
      </c>
      <c r="J78" s="160"/>
      <c r="K78" s="160"/>
      <c r="L78" s="160"/>
      <c r="M78" s="26">
        <f>M38</f>
        <v>633</v>
      </c>
      <c r="N78" s="24">
        <f>N38</f>
        <v>13</v>
      </c>
      <c r="O78" s="26">
        <f>O38</f>
        <v>9</v>
      </c>
      <c r="P78" s="22"/>
    </row>
    <row r="79" spans="1:21" ht="16.5" thickBot="1">
      <c r="A79" s="532" t="s">
        <v>97</v>
      </c>
      <c r="B79" s="533"/>
      <c r="C79" s="533"/>
      <c r="D79" s="533"/>
      <c r="E79" s="533"/>
      <c r="F79" s="534"/>
      <c r="G79" s="297">
        <f>G36+G78</f>
        <v>36</v>
      </c>
      <c r="H79" s="298">
        <f>H36+H78</f>
        <v>1080</v>
      </c>
      <c r="I79" s="25">
        <f>I36+I78</f>
        <v>393</v>
      </c>
      <c r="J79" s="160"/>
      <c r="K79" s="160"/>
      <c r="L79" s="160"/>
      <c r="M79" s="26">
        <f>M36+M78</f>
        <v>687</v>
      </c>
      <c r="N79" s="25">
        <f>N36+N78</f>
        <v>13</v>
      </c>
      <c r="O79" s="26">
        <f>O36+O78</f>
        <v>11</v>
      </c>
      <c r="P79" s="28"/>
      <c r="Q79" s="19"/>
      <c r="R79" s="19"/>
      <c r="S79" s="19"/>
      <c r="T79" s="19"/>
      <c r="U79" s="19"/>
    </row>
    <row r="80" spans="1:21" ht="16.5" thickBot="1">
      <c r="A80" s="532" t="s">
        <v>83</v>
      </c>
      <c r="B80" s="533"/>
      <c r="C80" s="533"/>
      <c r="D80" s="533"/>
      <c r="E80" s="533"/>
      <c r="F80" s="534"/>
      <c r="G80" s="266">
        <f>G29+G79</f>
        <v>90</v>
      </c>
      <c r="H80" s="299">
        <f>H29+H79</f>
        <v>2700</v>
      </c>
      <c r="I80" s="300">
        <f>I29+I79</f>
        <v>660</v>
      </c>
      <c r="J80" s="301"/>
      <c r="K80" s="301"/>
      <c r="L80" s="301"/>
      <c r="M80" s="302">
        <f>M29+M79</f>
        <v>1050</v>
      </c>
      <c r="N80" s="300">
        <f>N29+N79</f>
        <v>20</v>
      </c>
      <c r="O80" s="302">
        <f>O29+O79</f>
        <v>20</v>
      </c>
      <c r="P80" s="299"/>
      <c r="Q80" s="19"/>
      <c r="R80" s="19"/>
      <c r="S80" s="19"/>
      <c r="T80" s="19"/>
      <c r="U80" s="19"/>
    </row>
    <row r="81" spans="1:21" ht="16.5" thickBot="1">
      <c r="A81" s="616" t="s">
        <v>84</v>
      </c>
      <c r="B81" s="616"/>
      <c r="C81" s="616"/>
      <c r="D81" s="616"/>
      <c r="E81" s="616"/>
      <c r="F81" s="616"/>
      <c r="G81" s="616"/>
      <c r="H81" s="616"/>
      <c r="I81" s="616"/>
      <c r="J81" s="616"/>
      <c r="K81" s="616"/>
      <c r="L81" s="616"/>
      <c r="M81" s="616"/>
      <c r="N81" s="25">
        <f>N80</f>
        <v>20</v>
      </c>
      <c r="O81" s="26">
        <f>O80</f>
        <v>20</v>
      </c>
      <c r="P81" s="28"/>
      <c r="Q81" s="19"/>
      <c r="R81" s="19"/>
      <c r="S81" s="19"/>
      <c r="T81" s="19"/>
      <c r="U81" s="19"/>
    </row>
    <row r="82" spans="1:21" s="10" customFormat="1" ht="16.5" thickBot="1">
      <c r="A82" s="520" t="s">
        <v>85</v>
      </c>
      <c r="B82" s="521"/>
      <c r="C82" s="521"/>
      <c r="D82" s="521"/>
      <c r="E82" s="521"/>
      <c r="F82" s="521"/>
      <c r="G82" s="521"/>
      <c r="H82" s="521"/>
      <c r="I82" s="521"/>
      <c r="J82" s="521"/>
      <c r="K82" s="521"/>
      <c r="L82" s="521"/>
      <c r="M82" s="522"/>
      <c r="N82" s="24">
        <v>4</v>
      </c>
      <c r="O82" s="26">
        <v>3</v>
      </c>
      <c r="P82" s="324"/>
      <c r="R82" s="20"/>
      <c r="S82" s="20"/>
      <c r="T82" s="20"/>
      <c r="U82" s="20"/>
    </row>
    <row r="83" spans="1:21" s="10" customFormat="1" ht="16.5" thickBot="1">
      <c r="A83" s="542" t="s">
        <v>86</v>
      </c>
      <c r="B83" s="542"/>
      <c r="C83" s="542"/>
      <c r="D83" s="542"/>
      <c r="E83" s="542"/>
      <c r="F83" s="542"/>
      <c r="G83" s="542"/>
      <c r="H83" s="542"/>
      <c r="I83" s="542"/>
      <c r="J83" s="542"/>
      <c r="K83" s="542"/>
      <c r="L83" s="542"/>
      <c r="M83" s="542"/>
      <c r="N83" s="24">
        <v>3</v>
      </c>
      <c r="O83" s="26">
        <v>4</v>
      </c>
      <c r="P83" s="325">
        <v>1</v>
      </c>
      <c r="Q83" s="19"/>
      <c r="R83" s="19"/>
      <c r="S83" s="19"/>
      <c r="T83" s="19"/>
      <c r="U83" s="19"/>
    </row>
    <row r="84" spans="1:16" s="10" customFormat="1" ht="17.25" customHeight="1" thickBot="1">
      <c r="A84" s="542" t="s">
        <v>178</v>
      </c>
      <c r="B84" s="542"/>
      <c r="C84" s="542"/>
      <c r="D84" s="542"/>
      <c r="E84" s="542"/>
      <c r="F84" s="542"/>
      <c r="G84" s="542"/>
      <c r="H84" s="542"/>
      <c r="I84" s="542"/>
      <c r="J84" s="542"/>
      <c r="K84" s="542"/>
      <c r="L84" s="542"/>
      <c r="M84" s="542"/>
      <c r="N84" s="230"/>
      <c r="O84" s="303"/>
      <c r="P84" s="326"/>
    </row>
    <row r="85" spans="1:16" s="10" customFormat="1" ht="16.5" thickBot="1">
      <c r="A85" s="519" t="s">
        <v>41</v>
      </c>
      <c r="B85" s="519"/>
      <c r="C85" s="519"/>
      <c r="D85" s="519"/>
      <c r="E85" s="519"/>
      <c r="F85" s="519"/>
      <c r="G85" s="519"/>
      <c r="H85" s="519"/>
      <c r="I85" s="519"/>
      <c r="J85" s="519"/>
      <c r="K85" s="519"/>
      <c r="L85" s="519"/>
      <c r="M85" s="519"/>
      <c r="N85" s="304">
        <v>1</v>
      </c>
      <c r="O85" s="305">
        <v>1</v>
      </c>
      <c r="P85" s="324"/>
    </row>
    <row r="86" spans="1:16" s="10" customFormat="1" ht="16.5" thickBot="1">
      <c r="A86" s="520" t="s">
        <v>158</v>
      </c>
      <c r="B86" s="521"/>
      <c r="C86" s="521"/>
      <c r="D86" s="521"/>
      <c r="E86" s="521"/>
      <c r="F86" s="521"/>
      <c r="G86" s="521"/>
      <c r="H86" s="521"/>
      <c r="I86" s="521"/>
      <c r="J86" s="521"/>
      <c r="K86" s="521"/>
      <c r="L86" s="521"/>
      <c r="M86" s="522"/>
      <c r="N86" s="523">
        <f>G12+G13+G14+G15+G16+G19+G20+G23+G32+G38</f>
        <v>60</v>
      </c>
      <c r="O86" s="524"/>
      <c r="P86" s="347">
        <f>G24+G27</f>
        <v>30</v>
      </c>
    </row>
    <row r="87" spans="1:16" s="10" customFormat="1" ht="16.5" thickBot="1">
      <c r="A87" s="509" t="s">
        <v>157</v>
      </c>
      <c r="B87" s="510"/>
      <c r="C87" s="510"/>
      <c r="D87" s="510"/>
      <c r="E87" s="510"/>
      <c r="F87" s="510"/>
      <c r="G87" s="510"/>
      <c r="H87" s="510"/>
      <c r="I87" s="510"/>
      <c r="J87" s="510"/>
      <c r="K87" s="510"/>
      <c r="L87" s="510"/>
      <c r="M87" s="511"/>
      <c r="N87" s="517" t="s">
        <v>42</v>
      </c>
      <c r="O87" s="518"/>
      <c r="P87" s="266">
        <f>G29/G80*100</f>
        <v>60</v>
      </c>
    </row>
    <row r="88" spans="1:16" s="10" customFormat="1" ht="16.5" thickBot="1">
      <c r="A88" s="512"/>
      <c r="B88" s="513"/>
      <c r="C88" s="513"/>
      <c r="D88" s="513"/>
      <c r="E88" s="513"/>
      <c r="F88" s="513"/>
      <c r="G88" s="513"/>
      <c r="H88" s="513"/>
      <c r="I88" s="513"/>
      <c r="J88" s="513"/>
      <c r="K88" s="513"/>
      <c r="L88" s="513"/>
      <c r="M88" s="514"/>
      <c r="N88" s="516" t="s">
        <v>220</v>
      </c>
      <c r="O88" s="516"/>
      <c r="P88" s="328">
        <f>G79/G80*100</f>
        <v>40</v>
      </c>
    </row>
    <row r="89" spans="1:16" s="10" customFormat="1" ht="16.5" thickBot="1">
      <c r="A89" s="575" t="s">
        <v>221</v>
      </c>
      <c r="B89" s="576"/>
      <c r="C89" s="576"/>
      <c r="D89" s="576"/>
      <c r="E89" s="576"/>
      <c r="F89" s="576"/>
      <c r="G89" s="576"/>
      <c r="H89" s="576"/>
      <c r="I89" s="576"/>
      <c r="J89" s="576"/>
      <c r="K89" s="576"/>
      <c r="L89" s="576"/>
      <c r="M89" s="576"/>
      <c r="N89" s="576"/>
      <c r="O89" s="576"/>
      <c r="P89" s="577"/>
    </row>
    <row r="90" spans="1:16" s="10" customFormat="1" ht="15.75">
      <c r="A90" s="114">
        <v>1</v>
      </c>
      <c r="B90" s="60" t="s">
        <v>153</v>
      </c>
      <c r="C90" s="61"/>
      <c r="D90" s="62" t="s">
        <v>154</v>
      </c>
      <c r="E90" s="63"/>
      <c r="F90" s="66"/>
      <c r="G90" s="70"/>
      <c r="H90" s="70"/>
      <c r="I90" s="68"/>
      <c r="J90" s="63"/>
      <c r="K90" s="63"/>
      <c r="L90" s="63"/>
      <c r="M90" s="63"/>
      <c r="N90" s="64" t="s">
        <v>155</v>
      </c>
      <c r="O90" s="65" t="s">
        <v>155</v>
      </c>
      <c r="P90" s="70"/>
    </row>
    <row r="91" spans="1:16" s="10" customFormat="1" ht="32.25" thickBot="1">
      <c r="A91" s="115">
        <v>2</v>
      </c>
      <c r="B91" s="29" t="s">
        <v>172</v>
      </c>
      <c r="C91" s="57">
        <v>2</v>
      </c>
      <c r="D91" s="58">
        <v>1</v>
      </c>
      <c r="E91" s="58"/>
      <c r="F91" s="67"/>
      <c r="G91" s="71">
        <v>6</v>
      </c>
      <c r="H91" s="72">
        <f>G91*30</f>
        <v>180</v>
      </c>
      <c r="I91" s="73">
        <f>J91+K91+L91</f>
        <v>99</v>
      </c>
      <c r="J91" s="58"/>
      <c r="K91" s="58"/>
      <c r="L91" s="74">
        <v>99</v>
      </c>
      <c r="M91" s="75">
        <f>H91-I91</f>
        <v>81</v>
      </c>
      <c r="N91" s="59">
        <v>3</v>
      </c>
      <c r="O91" s="69">
        <v>3</v>
      </c>
      <c r="P91" s="327"/>
    </row>
    <row r="92" spans="1:16" s="10" customFormat="1" ht="32.25" customHeight="1">
      <c r="A92" s="541" t="s">
        <v>156</v>
      </c>
      <c r="B92" s="541"/>
      <c r="C92" s="541"/>
      <c r="D92" s="541"/>
      <c r="E92" s="541"/>
      <c r="F92" s="541"/>
      <c r="G92" s="541"/>
      <c r="H92" s="541"/>
      <c r="I92" s="541"/>
      <c r="J92" s="541"/>
      <c r="K92" s="541"/>
      <c r="L92" s="541"/>
      <c r="M92" s="541"/>
      <c r="N92" s="541"/>
      <c r="O92" s="541"/>
      <c r="P92" s="541"/>
    </row>
    <row r="93" spans="2:16" s="10" customFormat="1" ht="33" customHeight="1">
      <c r="B93" s="42"/>
      <c r="C93" s="42"/>
      <c r="D93" s="42"/>
      <c r="E93" s="42"/>
      <c r="F93" s="42"/>
      <c r="G93" s="42"/>
      <c r="H93" s="42"/>
      <c r="I93" s="42"/>
      <c r="J93" s="42"/>
      <c r="K93" s="42"/>
      <c r="N93" s="30"/>
      <c r="O93" s="30"/>
      <c r="P93" s="30"/>
    </row>
    <row r="94" spans="2:16" s="10" customFormat="1" ht="17.25" customHeight="1">
      <c r="B94" s="46" t="s">
        <v>60</v>
      </c>
      <c r="C94" s="42"/>
      <c r="D94" s="505"/>
      <c r="E94" s="505"/>
      <c r="F94" s="506"/>
      <c r="G94" s="506"/>
      <c r="H94" s="45"/>
      <c r="I94" s="507" t="s">
        <v>63</v>
      </c>
      <c r="J94" s="507"/>
      <c r="K94" s="507"/>
      <c r="L94" s="507"/>
      <c r="N94" s="30"/>
      <c r="O94" s="30"/>
      <c r="P94" s="30"/>
    </row>
    <row r="95" spans="2:16" s="10" customFormat="1" ht="18.75" customHeight="1">
      <c r="B95" s="46"/>
      <c r="C95" s="42"/>
      <c r="D95" s="42"/>
      <c r="E95" s="42"/>
      <c r="F95" s="47"/>
      <c r="G95" s="47"/>
      <c r="H95" s="46"/>
      <c r="I95" s="46"/>
      <c r="J95" s="48"/>
      <c r="K95" s="48"/>
      <c r="N95" s="30"/>
      <c r="O95" s="30"/>
      <c r="P95" s="30"/>
    </row>
    <row r="96" spans="2:16" s="10" customFormat="1" ht="15.75">
      <c r="B96" s="46" t="s">
        <v>61</v>
      </c>
      <c r="C96" s="42"/>
      <c r="D96" s="43"/>
      <c r="E96" s="43"/>
      <c r="F96" s="44"/>
      <c r="G96" s="44"/>
      <c r="H96" s="45"/>
      <c r="I96" s="507" t="s">
        <v>64</v>
      </c>
      <c r="J96" s="507"/>
      <c r="K96" s="507"/>
      <c r="L96" s="507"/>
      <c r="N96" s="30"/>
      <c r="O96" s="30"/>
      <c r="P96" s="30"/>
    </row>
    <row r="97" spans="2:16" s="10" customFormat="1" ht="19.5" customHeight="1">
      <c r="B97" s="49"/>
      <c r="H97" s="49"/>
      <c r="I97" s="49"/>
      <c r="J97" s="49"/>
      <c r="K97" s="49"/>
      <c r="N97" s="30"/>
      <c r="O97" s="30"/>
      <c r="P97" s="30"/>
    </row>
    <row r="98" spans="2:16" s="10" customFormat="1" ht="15.75">
      <c r="B98" s="46" t="s">
        <v>62</v>
      </c>
      <c r="C98" s="42"/>
      <c r="D98" s="505"/>
      <c r="E98" s="505"/>
      <c r="F98" s="506"/>
      <c r="G98" s="506"/>
      <c r="H98" s="45"/>
      <c r="I98" s="507" t="s">
        <v>65</v>
      </c>
      <c r="J98" s="507"/>
      <c r="K98" s="507"/>
      <c r="L98" s="507"/>
      <c r="N98" s="515"/>
      <c r="O98" s="515"/>
      <c r="P98" s="118"/>
    </row>
    <row r="99" spans="2:16" s="10" customFormat="1" ht="20.25" customHeight="1">
      <c r="B99" s="49"/>
      <c r="N99" s="515"/>
      <c r="O99" s="515"/>
      <c r="P99" s="515"/>
    </row>
    <row r="100" spans="2:16" s="10" customFormat="1" ht="15.75">
      <c r="B100" s="46" t="s">
        <v>87</v>
      </c>
      <c r="C100" s="42"/>
      <c r="D100" s="505"/>
      <c r="E100" s="505"/>
      <c r="F100" s="506"/>
      <c r="G100" s="506"/>
      <c r="H100" s="42"/>
      <c r="I100" s="507" t="s">
        <v>88</v>
      </c>
      <c r="J100" s="508"/>
      <c r="K100" s="508"/>
      <c r="N100" s="30"/>
      <c r="O100" s="30"/>
      <c r="P100" s="30"/>
    </row>
    <row r="101" spans="1:16" s="10" customFormat="1" ht="19.5" customHeight="1">
      <c r="A101" s="50"/>
      <c r="B101" s="51"/>
      <c r="C101" s="525" t="s">
        <v>29</v>
      </c>
      <c r="D101" s="525"/>
      <c r="E101" s="525"/>
      <c r="F101" s="525"/>
      <c r="G101" s="525"/>
      <c r="H101" s="525"/>
      <c r="I101" s="525"/>
      <c r="J101" s="525"/>
      <c r="K101" s="525"/>
      <c r="L101" s="52"/>
      <c r="M101" s="52"/>
      <c r="N101" s="30"/>
      <c r="O101" s="30"/>
      <c r="P101" s="30"/>
    </row>
    <row r="102" spans="1:16" s="10" customFormat="1" ht="15.75">
      <c r="A102" s="53"/>
      <c r="B102" s="46" t="s">
        <v>126</v>
      </c>
      <c r="C102" s="42"/>
      <c r="D102" s="505"/>
      <c r="E102" s="505"/>
      <c r="F102" s="506"/>
      <c r="G102" s="506"/>
      <c r="H102" s="42"/>
      <c r="I102" s="507" t="s">
        <v>127</v>
      </c>
      <c r="J102" s="508"/>
      <c r="K102" s="508"/>
      <c r="L102" s="13"/>
      <c r="M102" s="13"/>
      <c r="N102" s="504"/>
      <c r="O102" s="504"/>
      <c r="P102" s="504"/>
    </row>
    <row r="103" spans="1:16" s="10" customFormat="1" ht="15.75">
      <c r="A103" s="53"/>
      <c r="B103" s="13"/>
      <c r="C103" s="54"/>
      <c r="D103" s="55"/>
      <c r="E103" s="55"/>
      <c r="F103" s="54"/>
      <c r="G103" s="54"/>
      <c r="H103" s="54"/>
      <c r="I103" s="13"/>
      <c r="J103" s="13"/>
      <c r="K103" s="13"/>
      <c r="L103" s="13"/>
      <c r="M103" s="13"/>
      <c r="N103" s="13"/>
      <c r="O103" s="13"/>
      <c r="P103" s="13"/>
    </row>
    <row r="104" spans="1:16" s="10" customFormat="1" ht="15.75">
      <c r="A104" s="14"/>
      <c r="B104" s="15"/>
      <c r="C104" s="16"/>
      <c r="D104" s="17"/>
      <c r="E104" s="17"/>
      <c r="F104" s="16"/>
      <c r="G104" s="16"/>
      <c r="H104" s="16"/>
      <c r="I104" s="15"/>
      <c r="J104" s="15"/>
      <c r="K104" s="569"/>
      <c r="L104" s="569"/>
      <c r="M104" s="15"/>
      <c r="N104" s="15"/>
      <c r="O104" s="15"/>
      <c r="P104" s="15"/>
    </row>
    <row r="106" spans="11:16" ht="15.75">
      <c r="K106" s="581"/>
      <c r="L106" s="581"/>
      <c r="M106" s="23"/>
      <c r="N106" s="23"/>
      <c r="O106" s="23"/>
      <c r="P106" s="23"/>
    </row>
    <row r="107" spans="11:12" ht="15.75">
      <c r="K107" s="569"/>
      <c r="L107" s="569"/>
    </row>
    <row r="108" spans="11:12" ht="15.75">
      <c r="K108" s="569"/>
      <c r="L108" s="569"/>
    </row>
    <row r="109" spans="11:12" ht="15.75">
      <c r="K109" s="569"/>
      <c r="L109" s="569"/>
    </row>
    <row r="110" spans="11:12" ht="15.75">
      <c r="K110" s="569"/>
      <c r="L110" s="569"/>
    </row>
    <row r="111" spans="11:12" ht="15.75">
      <c r="K111" s="569"/>
      <c r="L111" s="569"/>
    </row>
    <row r="112" spans="11:12" ht="15.75">
      <c r="K112" s="569"/>
      <c r="L112" s="569"/>
    </row>
    <row r="113" spans="11:12" ht="15.75">
      <c r="K113" s="569"/>
      <c r="L113" s="569"/>
    </row>
    <row r="114" spans="11:12" ht="15.75">
      <c r="K114" s="569"/>
      <c r="L114" s="569"/>
    </row>
  </sheetData>
  <sheetProtection/>
  <mergeCells count="73">
    <mergeCell ref="A26:P26"/>
    <mergeCell ref="A30:P30"/>
    <mergeCell ref="A31:P31"/>
    <mergeCell ref="A37:P37"/>
    <mergeCell ref="A29:F29"/>
    <mergeCell ref="A83:M83"/>
    <mergeCell ref="A81:M81"/>
    <mergeCell ref="A79:F79"/>
    <mergeCell ref="A1:P1"/>
    <mergeCell ref="N2:P3"/>
    <mergeCell ref="N6:P6"/>
    <mergeCell ref="A9:P9"/>
    <mergeCell ref="A10:P10"/>
    <mergeCell ref="A18:P18"/>
    <mergeCell ref="B2:B7"/>
    <mergeCell ref="C2:F2"/>
    <mergeCell ref="F4:F7"/>
    <mergeCell ref="N4:O4"/>
    <mergeCell ref="K113:L113"/>
    <mergeCell ref="K114:L114"/>
    <mergeCell ref="K104:L104"/>
    <mergeCell ref="K106:L106"/>
    <mergeCell ref="K107:L107"/>
    <mergeCell ref="K108:L108"/>
    <mergeCell ref="K112:L112"/>
    <mergeCell ref="E3:F3"/>
    <mergeCell ref="A2:A7"/>
    <mergeCell ref="C3:C7"/>
    <mergeCell ref="K111:L111"/>
    <mergeCell ref="K109:L109"/>
    <mergeCell ref="K110:L110"/>
    <mergeCell ref="I3:L3"/>
    <mergeCell ref="A25:F25"/>
    <mergeCell ref="A89:P89"/>
    <mergeCell ref="A22:P22"/>
    <mergeCell ref="M3:M7"/>
    <mergeCell ref="H3:H7"/>
    <mergeCell ref="D3:D7"/>
    <mergeCell ref="H2:M2"/>
    <mergeCell ref="E4:E7"/>
    <mergeCell ref="K4:K7"/>
    <mergeCell ref="J4:J7"/>
    <mergeCell ref="I4:I7"/>
    <mergeCell ref="L4:L7"/>
    <mergeCell ref="G2:G7"/>
    <mergeCell ref="A17:F17"/>
    <mergeCell ref="A21:F21"/>
    <mergeCell ref="A80:F80"/>
    <mergeCell ref="A36:F36"/>
    <mergeCell ref="A28:F28"/>
    <mergeCell ref="N99:P99"/>
    <mergeCell ref="A82:M82"/>
    <mergeCell ref="A92:P92"/>
    <mergeCell ref="A78:F78"/>
    <mergeCell ref="A84:M84"/>
    <mergeCell ref="A85:M85"/>
    <mergeCell ref="A86:M86"/>
    <mergeCell ref="N86:O86"/>
    <mergeCell ref="C101:K101"/>
    <mergeCell ref="D100:G100"/>
    <mergeCell ref="D94:G94"/>
    <mergeCell ref="D98:G98"/>
    <mergeCell ref="I94:L94"/>
    <mergeCell ref="N102:P102"/>
    <mergeCell ref="D102:G102"/>
    <mergeCell ref="I102:K102"/>
    <mergeCell ref="I100:K100"/>
    <mergeCell ref="I98:L98"/>
    <mergeCell ref="A87:M88"/>
    <mergeCell ref="N98:O98"/>
    <mergeCell ref="I96:L96"/>
    <mergeCell ref="N88:O88"/>
    <mergeCell ref="N87:O8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3" manualBreakCount="3">
    <brk id="29" max="15" man="1"/>
    <brk id="57" max="15" man="1"/>
    <brk id="88" max="15" man="1"/>
  </rowBreaks>
  <colBreaks count="1" manualBreakCount="1">
    <brk id="16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Андрей</cp:lastModifiedBy>
  <cp:lastPrinted>2021-04-27T07:07:40Z</cp:lastPrinted>
  <dcterms:created xsi:type="dcterms:W3CDTF">2018-09-25T13:00:18Z</dcterms:created>
  <dcterms:modified xsi:type="dcterms:W3CDTF">2021-10-28T12:18:27Z</dcterms:modified>
  <cp:category/>
  <cp:version/>
  <cp:contentType/>
  <cp:contentStatus/>
</cp:coreProperties>
</file>